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852" windowWidth="9276" windowHeight="2628"/>
  </bookViews>
  <sheets>
    <sheet name="Траснсферты 2011" sheetId="1" r:id="rId1"/>
  </sheets>
  <definedNames>
    <definedName name="_xlnm.Print_Area" localSheetId="0">'Траснсферты 2011'!$C$1:$AF$69</definedName>
  </definedNames>
  <calcPr calcId="152511"/>
</workbook>
</file>

<file path=xl/calcChain.xml><?xml version="1.0" encoding="utf-8"?>
<calcChain xmlns="http://schemas.openxmlformats.org/spreadsheetml/2006/main">
  <c r="AF48" i="1"/>
  <c r="AF63"/>
  <c r="AF64"/>
  <c r="AF56"/>
  <c r="AF55"/>
  <c r="AF16"/>
  <c r="AF15"/>
  <c r="AF14"/>
  <c r="AF24"/>
  <c r="AF22"/>
  <c r="AF9"/>
  <c r="AF44"/>
  <c r="AF53"/>
  <c r="AF38"/>
  <c r="AF37"/>
  <c r="AF42"/>
  <c r="AF17"/>
  <c r="AF26"/>
  <c r="AF35"/>
  <c r="AF33"/>
  <c r="AF12"/>
  <c r="AF10"/>
  <c r="AF7"/>
  <c r="AF69"/>
  <c r="AF124"/>
</calcChain>
</file>

<file path=xl/sharedStrings.xml><?xml version="1.0" encoding="utf-8"?>
<sst xmlns="http://schemas.openxmlformats.org/spreadsheetml/2006/main" count="112" uniqueCount="64">
  <si>
    <t>из них:</t>
  </si>
  <si>
    <t>тыс.руб.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</si>
  <si>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</si>
  <si>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</si>
  <si>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</si>
  <si>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</si>
  <si>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</si>
  <si>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-оплату труда работников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</si>
  <si>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области, на 2014 год</t>
  </si>
  <si>
    <t>Субвенции бюджетам муниципальных образований Московской области на социальную поддержку беременных женщин, кормящих матерей, детей в возрасте до трех лет,  а также детей-сирот и детей, оставшихся без попечения родителей, находящихся в лечебно-профилактических учреждениях, на 2014 год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</si>
  <si>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2014 год</t>
  </si>
  <si>
    <t>Субвенции бюджетам муниципальных образований Московской области на выплату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деятельность, на 2014 год</t>
  </si>
  <si>
    <t xml:space="preserve"> - на оплату труда работников, осуществляющих работу по обеспечению выплаты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</si>
  <si>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 xml:space="preserve"> -на оплату банковских и почтовых услуг по перечислению 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</si>
  <si>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2014 год</t>
  </si>
  <si>
    <t>Субвенции бюджетам муниципальных образований Московской области на организацию оказания медицинской помощи на территории муниципального образования, на 2014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</si>
  <si>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 на 2014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</si>
  <si>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выплату ежемесячной денежной компенсации педагогическим работникам в целях содействия их обеспечению книгоиздательской продукцией и периодическими изданиями, на 2014 год</t>
  </si>
  <si>
    <t>административно-управленческого, учебно-вспомогательного и обслуживающего персонала</t>
  </si>
  <si>
    <t>в том числе:</t>
  </si>
  <si>
    <t xml:space="preserve"> -приобретение учебников и учебных пособий, средств обучения, игр, игрушек</t>
  </si>
  <si>
    <t xml:space="preserve"> - оплату услуг по неограниченному широкополосному круглосуточному доступу к информационно-телекоммуникаци-онной сети "Интернет" муниципальных   общеобразователь-ных организаций, реализующих основные общеобразова-тельные программы в части обучения детей-инвалидов на дому с использованием дистанционных образовательных технологий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</si>
  <si>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2014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</si>
  <si>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2014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</si>
  <si>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2014 год</t>
  </si>
  <si>
    <t xml:space="preserve"> - оплату труда работников</t>
  </si>
  <si>
    <t>административно-управленческого, учебно-вспомогательного  персонала</t>
  </si>
  <si>
    <t xml:space="preserve"> - приобретение учебников и учебных пособий, средств обучения, игр, игрушек</t>
  </si>
  <si>
    <t xml:space="preserve">I. Субвенции, предоставляемые из бюджета Московской области бюджету города Лыткарино  на 2014 год - всего: 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</si>
  <si>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области, на 2014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</si>
  <si>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 в Московской области, имеющих государственную аккредитацию, на 2014 год</t>
  </si>
  <si>
    <t>педагогических работников, включая расходы на выплату ежемесячной денежной компенсации педагогическим работникам в целях содействия их обеспечению книгоиздатель-ской продукцией и периодическими изданиями</t>
  </si>
  <si>
    <t>педагогических работников и младших воспитателей</t>
  </si>
  <si>
    <t>Субвенции бюджетам муниципальных образований Московской области на обеспечение жилыми помещениями отдельных категорий ветеранов, предусмотренных частью 2 статьи 1 Закона Московской области № 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детей-инвалидов", на 2014 год</t>
  </si>
  <si>
    <t xml:space="preserve">Иные межбюджетные транcферты в форме дотаций, предоставляемые из бюджета Московской области бюджетам муниципальных образований Московской области, на 2014 год </t>
  </si>
  <si>
    <t xml:space="preserve"> - на выплату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</si>
  <si>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>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</si>
  <si>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 xml:space="preserve">III. Субсидии, предоставляемые из бюджета Московской области бюджету города Лыткарино  на 2014 год - всего:  </t>
  </si>
  <si>
    <t xml:space="preserve">II.Иные межбюджетные трансферты, предоставляемые из бюджета Московской области бюджету города Лыткарино  на 2014 год - всего:  </t>
  </si>
  <si>
    <t xml:space="preserve"> Межбюджетные трансферты, предоставляемые из бюджета Московской области бюджету города Лыткарино на 2014 год - всего:</t>
  </si>
  <si>
    <t>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</si>
  <si>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НАПРАВЛЕНИЕ РАСХОДОВАНИЯ СРЕДСТВ СУБВЕНЦИЙ, СУБСИДИЙ, ИНЫХ МЕЖБЮДЖЕТНЫХ ТРАНСФЕРТОВ, ПРЕДОСТАВЛЯЕМЫХ ИЗ БЮДЖЕТА МОСКОВСКОЙ ОБЛАСТИ БЮДЖЕТУ ГОРОДА ЛЫТКАРИНО НА 2014 ГОД</t>
  </si>
  <si>
    <t>(Приложение 17
к бюджету города Лыткарино на 2014 год)</t>
  </si>
  <si>
    <t>Субсидии из бюджета Московской области бюджетам муниципальных образований Московской области на капитальные вложения в объекты водоснабжения и водоотведения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</si>
  <si>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капитального, текущего ремонта, ремонта и установке ограждений, ремонта кровель, замену оконных конструкций, выполнению противопожарных мероприятий в муниципальных общеобразовательных организациях  на 2014 год</t>
  </si>
  <si>
    <t>к  изменениям и дополнениям 
к бюджету города Лыткарино на 2014 год</t>
  </si>
  <si>
    <t>Субсидии из бюджета Московской области бюджетам муниципальных образований Московской области на повышение заработной платы работников муниципальных учреждений в сферах образования, культуры, физической культуры и спорта с 1 мая 2014 года и с 1 сентября 2014 года.</t>
  </si>
  <si>
    <t xml:space="preserve"> 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2014 год -  Усадьба "Лыткарино": главный дом, г. Лыткарино (МУК МО  "Лыткаринский историко-краеведческий музей")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</si>
  <si>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2014 год.</t>
  </si>
  <si>
    <t>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</si>
  <si>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2014 год - приобретение оборудования и монтаж тренировочного комплекса "полоса препятствий" в Муниципальном бюджетном общеобразовательном учреждении гимназия №7 города Лыткарино. (п.1040)</t>
  </si>
  <si>
    <t>Субсидии из бюджета Московской области  бюджетам муниципальных образований на благоустройство территорий муниципальных образований Московской области в части защиты территорий муниципальных образований Московской области от неблагоприятного воздействия безнадзорных животных</t>
  </si>
  <si>
    <t>Субсидии из бюджета Московской области бюджетам муниципальных образований Московской области на модернизацию региональных систем дошкольного образования в рамках подпрограммы "Развитие дошкольного, общего и дополнительного образования детей" государственной программы Российской Федерации "Развитие образования" на 2013-2020 годы"  - софинансирование мероприятий по проектированию и строительству дошкольных образовательных организаций за счет средств, полученных из федерального бюджета  (г.Лыткарино, ул.Спортивная, д.3А, детское дошкольное учреждение на 140 мест (ПИР и строительство))</t>
  </si>
  <si>
    <t>Субсидии из бюджета Московской области бюджетам муниципальных образований Московской области на проектирование и строительство объектов дошкольного образования за счет средств бюджета Московской области (г.Лыткарино, ул.Спортивная, д.3А, детское дошкольное учреждение на 140 мест (ПИР и строительство))</t>
  </si>
  <si>
    <t>Субсидии из бюджета Московской области  бюджетам муниципальных образований Московской области на приобретение техники для нужд коммунального хозяйства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</si>
  <si>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жильём молодых семей " Государственной программы Московской области  "Жилище" за счет средств бюджета Московской области на 2014 год</t>
  </si>
  <si>
    <t xml:space="preserve"> Субсидии из бюджета Московской области бюджетам муниципальных образований Московской области на реализацию подпрограммы  "Обеспечение жильем молодых семей" федеральной целевой программы "Жилище" на 2011-2015 годы за счет средств, перечисленных из федерального бюджета в 2014 году, на 2014 год</t>
  </si>
  <si>
    <t>Субсидии из бюджета Московской области  бюджетам муниципальных образований Московской области на софинансирование реализации мероприятий подпрограммы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 государственной программы Московской области "Эффективная власть" на 2014-2018 годы на 2014 год</t>
  </si>
  <si>
    <t>Приложение 9</t>
  </si>
  <si>
    <t>Субсидии бюджетам муниципальных образований Московской области из бюджета Московской области приобретение мультимедийного оборудования для использования электронных образовательных ресурсов в муниципальных общеобразовательных организациях в Московской области</t>
  </si>
  <si>
    <t xml:space="preserve">Субсидии из бюджета Московской области  бюджетам муниципальных образований Московской области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  за счет средств федерального бюджета, на 2014 год </t>
  </si>
  <si>
    <t>Субсидии  из бюджета Московской области бюджетам муниципальных образований Московской области на софинансирование мероприятий по проектированию и строительству физкультурно-оздоровительных комплексов с крытым катком на период 2014-2015 гг.</t>
  </si>
  <si>
    <t xml:space="preserve">Субсидии из бюджета Московской области  бюджетам муниципальных образований Московской области на 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  за счет средств бюджета Московской области, на 2014 год 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</si>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</sst>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0.0"/>
  </numFmts>
  <fonts count="45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2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6"/>
      <name val="Times New Roman Cyr"/>
      <family val="1"/>
      <charset val="204"/>
    </font>
    <font>
      <sz val="16"/>
      <name val="Arial Cyr"/>
      <charset val="204"/>
    </font>
    <font>
      <sz val="14"/>
      <name val="Times New Roman CE"/>
      <family val="1"/>
      <charset val="238"/>
    </font>
    <font>
      <b/>
      <sz val="14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i/>
      <sz val="13"/>
      <name val="Arial"/>
      <family val="2"/>
      <charset val="204"/>
    </font>
    <font>
      <b/>
      <sz val="13"/>
      <color indexed="60"/>
      <name val="Arial Cyr"/>
      <charset val="204"/>
    </font>
    <font>
      <b/>
      <sz val="13"/>
      <color indexed="30"/>
      <name val="Arial Cyr"/>
      <charset val="204"/>
    </font>
    <font>
      <i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/>
    <xf numFmtId="0" fontId="7" fillId="0" borderId="0" xfId="0" applyFont="1" applyAlignment="1" applyProtection="1">
      <alignment horizontal="center" vertical="center" wrapText="1"/>
    </xf>
    <xf numFmtId="0" fontId="9" fillId="0" borderId="0" xfId="0" applyFont="1" applyAlignment="1"/>
    <xf numFmtId="0" fontId="9" fillId="0" borderId="1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2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wrapText="1"/>
    </xf>
    <xf numFmtId="0" fontId="11" fillId="0" borderId="0" xfId="0" applyFont="1" applyBorder="1"/>
    <xf numFmtId="0" fontId="16" fillId="0" borderId="0" xfId="0" applyFont="1" applyBorder="1" applyAlignment="1">
      <alignment horizontal="center"/>
    </xf>
    <xf numFmtId="0" fontId="22" fillId="2" borderId="0" xfId="0" applyFont="1" applyFill="1" applyBorder="1"/>
    <xf numFmtId="0" fontId="15" fillId="0" borderId="0" xfId="0" applyFont="1" applyFill="1" applyBorder="1" applyAlignment="1">
      <alignment horizontal="left" vertical="center" indent="10"/>
    </xf>
    <xf numFmtId="0" fontId="10" fillId="0" borderId="0" xfId="0" applyFont="1" applyFill="1" applyBorder="1" applyAlignment="1">
      <alignment horizontal="left" vertical="center" wrapText="1"/>
    </xf>
    <xf numFmtId="0" fontId="24" fillId="0" borderId="0" xfId="0" applyFont="1" applyBorder="1"/>
    <xf numFmtId="0" fontId="8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164" fontId="21" fillId="2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1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4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26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8" fillId="0" borderId="0" xfId="0" applyNumberFormat="1" applyFont="1"/>
    <xf numFmtId="0" fontId="27" fillId="0" borderId="0" xfId="0" applyFont="1" applyAlignment="1">
      <alignment horizontal="right" wrapText="1"/>
    </xf>
    <xf numFmtId="164" fontId="30" fillId="0" borderId="1" xfId="0" applyNumberFormat="1" applyFont="1" applyBorder="1" applyAlignment="1">
      <alignment horizontal="center" vertical="center" wrapText="1"/>
    </xf>
    <xf numFmtId="0" fontId="27" fillId="0" borderId="0" xfId="0" applyFont="1"/>
    <xf numFmtId="0" fontId="31" fillId="0" borderId="0" xfId="0" applyFont="1" applyAlignment="1">
      <alignment horizontal="center" wrapText="1"/>
    </xf>
    <xf numFmtId="0" fontId="32" fillId="2" borderId="2" xfId="0" applyFont="1" applyFill="1" applyBorder="1" applyAlignment="1">
      <alignment horizontal="center"/>
    </xf>
    <xf numFmtId="0" fontId="33" fillId="0" borderId="0" xfId="0" applyFont="1" applyBorder="1"/>
    <xf numFmtId="0" fontId="27" fillId="0" borderId="0" xfId="0" applyFont="1" applyBorder="1"/>
    <xf numFmtId="0" fontId="34" fillId="0" borderId="0" xfId="0" applyFont="1"/>
    <xf numFmtId="0" fontId="35" fillId="0" borderId="0" xfId="0" applyFont="1" applyAlignment="1">
      <alignment horizontal="center" wrapText="1"/>
    </xf>
    <xf numFmtId="0" fontId="35" fillId="0" borderId="0" xfId="0" applyFont="1" applyBorder="1" applyAlignment="1">
      <alignment horizontal="center"/>
    </xf>
    <xf numFmtId="164" fontId="35" fillId="0" borderId="3" xfId="0" applyNumberFormat="1" applyFont="1" applyBorder="1" applyAlignment="1">
      <alignment horizontal="center" vertical="center"/>
    </xf>
    <xf numFmtId="0" fontId="34" fillId="0" borderId="0" xfId="0" applyFont="1" applyBorder="1"/>
    <xf numFmtId="0" fontId="35" fillId="0" borderId="1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34" fillId="0" borderId="0" xfId="0" applyFont="1" applyBorder="1" applyAlignment="1"/>
    <xf numFmtId="0" fontId="35" fillId="0" borderId="0" xfId="0" applyFont="1" applyBorder="1" applyAlignment="1">
      <alignment horizontal="left" vertical="center"/>
    </xf>
    <xf numFmtId="0" fontId="34" fillId="0" borderId="2" xfId="0" applyFont="1" applyBorder="1"/>
    <xf numFmtId="0" fontId="34" fillId="0" borderId="1" xfId="0" applyFont="1" applyBorder="1"/>
    <xf numFmtId="0" fontId="35" fillId="0" borderId="0" xfId="0" applyFont="1" applyBorder="1" applyAlignment="1">
      <alignment vertical="center"/>
    </xf>
    <xf numFmtId="164" fontId="35" fillId="0" borderId="4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right" wrapText="1"/>
    </xf>
    <xf numFmtId="0" fontId="39" fillId="0" borderId="0" xfId="0" applyFont="1" applyAlignment="1">
      <alignment horizontal="center" wrapText="1"/>
    </xf>
    <xf numFmtId="0" fontId="39" fillId="0" borderId="0" xfId="0" applyFont="1" applyBorder="1" applyAlignment="1">
      <alignment horizontal="center"/>
    </xf>
    <xf numFmtId="164" fontId="34" fillId="0" borderId="5" xfId="0" applyNumberFormat="1" applyFont="1" applyBorder="1" applyAlignment="1">
      <alignment horizontal="center" vertical="center"/>
    </xf>
    <xf numFmtId="164" fontId="34" fillId="0" borderId="6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0" fontId="34" fillId="0" borderId="7" xfId="0" applyFont="1" applyBorder="1"/>
    <xf numFmtId="0" fontId="40" fillId="0" borderId="8" xfId="0" applyFont="1" applyBorder="1" applyAlignment="1">
      <alignment horizontal="left" vertical="center" wrapText="1"/>
    </xf>
    <xf numFmtId="49" fontId="34" fillId="0" borderId="0" xfId="0" applyNumberFormat="1" applyFont="1" applyBorder="1" applyAlignment="1">
      <alignment horizontal="left" vertical="center"/>
    </xf>
    <xf numFmtId="0" fontId="37" fillId="0" borderId="0" xfId="0" applyFont="1"/>
    <xf numFmtId="0" fontId="37" fillId="2" borderId="0" xfId="0" applyFont="1" applyFill="1" applyBorder="1"/>
    <xf numFmtId="0" fontId="38" fillId="0" borderId="0" xfId="0" applyFont="1" applyBorder="1" applyAlignment="1">
      <alignment horizontal="center" vertical="center" wrapText="1"/>
    </xf>
    <xf numFmtId="0" fontId="37" fillId="0" borderId="0" xfId="0" applyFont="1" applyAlignment="1"/>
    <xf numFmtId="0" fontId="35" fillId="0" borderId="0" xfId="0" applyFont="1" applyBorder="1" applyAlignment="1">
      <alignment horizontal="center" vertical="center" wrapText="1"/>
    </xf>
    <xf numFmtId="0" fontId="34" fillId="0" borderId="0" xfId="0" applyFont="1" applyAlignment="1"/>
    <xf numFmtId="0" fontId="37" fillId="2" borderId="0" xfId="0" applyFont="1" applyFill="1"/>
    <xf numFmtId="0" fontId="37" fillId="0" borderId="1" xfId="0" applyFont="1" applyBorder="1"/>
    <xf numFmtId="0" fontId="37" fillId="0" borderId="0" xfId="0" applyFont="1" applyBorder="1"/>
    <xf numFmtId="0" fontId="35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vertical="center"/>
    </xf>
    <xf numFmtId="164" fontId="38" fillId="2" borderId="5" xfId="0" applyNumberFormat="1" applyFont="1" applyFill="1" applyBorder="1" applyAlignment="1">
      <alignment horizontal="center" vertical="center"/>
    </xf>
    <xf numFmtId="164" fontId="38" fillId="2" borderId="4" xfId="0" applyNumberFormat="1" applyFont="1" applyFill="1" applyBorder="1" applyAlignment="1">
      <alignment horizontal="center" vertical="center"/>
    </xf>
    <xf numFmtId="0" fontId="35" fillId="0" borderId="9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40" fillId="0" borderId="11" xfId="0" applyFont="1" applyBorder="1" applyAlignment="1">
      <alignment horizontal="left" vertical="center" wrapText="1"/>
    </xf>
    <xf numFmtId="0" fontId="40" fillId="0" borderId="12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left" vertical="center" wrapText="1"/>
    </xf>
    <xf numFmtId="0" fontId="40" fillId="0" borderId="15" xfId="0" applyFont="1" applyBorder="1" applyAlignment="1">
      <alignment horizontal="left" vertical="center" wrapText="1"/>
    </xf>
    <xf numFmtId="164" fontId="33" fillId="0" borderId="3" xfId="0" applyNumberFormat="1" applyFont="1" applyBorder="1" applyAlignment="1">
      <alignment horizontal="center" vertical="center"/>
    </xf>
    <xf numFmtId="164" fontId="33" fillId="0" borderId="5" xfId="0" applyNumberFormat="1" applyFont="1" applyBorder="1" applyAlignment="1">
      <alignment horizontal="center" vertical="center"/>
    </xf>
    <xf numFmtId="164" fontId="33" fillId="0" borderId="5" xfId="0" applyNumberFormat="1" applyFont="1" applyFill="1" applyBorder="1" applyAlignment="1">
      <alignment horizontal="center" vertical="center"/>
    </xf>
    <xf numFmtId="164" fontId="33" fillId="0" borderId="16" xfId="0" applyNumberFormat="1" applyFont="1" applyBorder="1" applyAlignment="1">
      <alignment horizontal="center" vertical="center"/>
    </xf>
    <xf numFmtId="164" fontId="44" fillId="0" borderId="3" xfId="0" applyNumberFormat="1" applyFont="1" applyBorder="1" applyAlignment="1">
      <alignment horizontal="center" vertical="center"/>
    </xf>
    <xf numFmtId="164" fontId="44" fillId="0" borderId="6" xfId="0" applyNumberFormat="1" applyFont="1" applyFill="1" applyBorder="1" applyAlignment="1">
      <alignment horizontal="center" vertical="center"/>
    </xf>
    <xf numFmtId="164" fontId="44" fillId="0" borderId="17" xfId="0" applyNumberFormat="1" applyFont="1" applyBorder="1" applyAlignment="1">
      <alignment horizontal="center" vertical="center"/>
    </xf>
    <xf numFmtId="164" fontId="27" fillId="0" borderId="6" xfId="0" applyNumberFormat="1" applyFont="1" applyBorder="1" applyAlignment="1">
      <alignment horizontal="center" vertical="center"/>
    </xf>
    <xf numFmtId="164" fontId="44" fillId="0" borderId="6" xfId="0" applyNumberFormat="1" applyFont="1" applyBorder="1" applyAlignment="1">
      <alignment horizontal="center" vertical="center"/>
    </xf>
    <xf numFmtId="164" fontId="44" fillId="0" borderId="18" xfId="0" applyNumberFormat="1" applyFont="1" applyBorder="1" applyAlignment="1">
      <alignment horizontal="center" vertical="center"/>
    </xf>
    <xf numFmtId="164" fontId="44" fillId="0" borderId="19" xfId="0" applyNumberFormat="1" applyFont="1" applyBorder="1" applyAlignment="1">
      <alignment horizontal="center" vertical="center"/>
    </xf>
    <xf numFmtId="164" fontId="33" fillId="0" borderId="19" xfId="0" applyNumberFormat="1" applyFont="1" applyBorder="1" applyAlignment="1">
      <alignment horizontal="center" vertical="center"/>
    </xf>
    <xf numFmtId="164" fontId="33" fillId="0" borderId="20" xfId="0" applyNumberFormat="1" applyFont="1" applyBorder="1" applyAlignment="1">
      <alignment horizontal="center" vertical="center"/>
    </xf>
    <xf numFmtId="164" fontId="33" fillId="0" borderId="4" xfId="0" applyNumberFormat="1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>
      <alignment horizontal="center" vertical="center"/>
    </xf>
    <xf numFmtId="0" fontId="28" fillId="0" borderId="0" xfId="0" applyFont="1" applyAlignment="1" applyProtection="1">
      <alignment horizontal="center" vertical="center" wrapText="1"/>
    </xf>
    <xf numFmtId="0" fontId="29" fillId="0" borderId="0" xfId="0" applyFont="1" applyAlignment="1"/>
    <xf numFmtId="0" fontId="33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vertical="center"/>
    </xf>
    <xf numFmtId="0" fontId="27" fillId="0" borderId="21" xfId="0" applyFont="1" applyBorder="1" applyAlignment="1">
      <alignment vertical="center"/>
    </xf>
    <xf numFmtId="0" fontId="40" fillId="0" borderId="13" xfId="0" applyFont="1" applyBorder="1" applyAlignment="1">
      <alignment horizontal="left" vertical="center" wrapText="1"/>
    </xf>
    <xf numFmtId="0" fontId="34" fillId="0" borderId="14" xfId="0" applyFont="1" applyBorder="1" applyAlignment="1">
      <alignment vertical="center"/>
    </xf>
    <xf numFmtId="0" fontId="34" fillId="0" borderId="33" xfId="0" applyFont="1" applyBorder="1" applyAlignment="1">
      <alignment vertical="center"/>
    </xf>
    <xf numFmtId="0" fontId="40" fillId="0" borderId="10" xfId="0" applyFont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34" fillId="0" borderId="21" xfId="0" applyFont="1" applyBorder="1" applyAlignment="1">
      <alignment horizontal="left" vertical="center" wrapText="1"/>
    </xf>
    <xf numFmtId="0" fontId="40" fillId="0" borderId="12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27" fillId="0" borderId="10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40" fillId="0" borderId="12" xfId="0" applyFont="1" applyBorder="1" applyAlignment="1">
      <alignment horizontal="left" vertical="center" wrapText="1"/>
    </xf>
    <xf numFmtId="0" fontId="34" fillId="0" borderId="15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3" fillId="0" borderId="10" xfId="0" applyFont="1" applyBorder="1" applyAlignment="1">
      <alignment vertical="center"/>
    </xf>
    <xf numFmtId="0" fontId="33" fillId="0" borderId="21" xfId="0" applyFont="1" applyBorder="1" applyAlignment="1">
      <alignment vertical="center"/>
    </xf>
    <xf numFmtId="0" fontId="15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33" fillId="0" borderId="23" xfId="0" applyFont="1" applyBorder="1" applyAlignment="1">
      <alignment horizontal="left" vertical="center" wrapText="1"/>
    </xf>
    <xf numFmtId="0" fontId="27" fillId="0" borderId="24" xfId="0" applyFont="1" applyBorder="1" applyAlignment="1">
      <alignment vertical="center"/>
    </xf>
    <xf numFmtId="0" fontId="27" fillId="0" borderId="25" xfId="0" applyFont="1" applyBorder="1" applyAlignment="1">
      <alignment vertical="center"/>
    </xf>
    <xf numFmtId="0" fontId="40" fillId="0" borderId="12" xfId="0" applyFont="1" applyBorder="1" applyAlignment="1">
      <alignment horizontal="left" vertical="center"/>
    </xf>
    <xf numFmtId="0" fontId="40" fillId="0" borderId="13" xfId="0" applyFont="1" applyBorder="1" applyAlignment="1">
      <alignment horizontal="left" vertical="center"/>
    </xf>
    <xf numFmtId="0" fontId="40" fillId="0" borderId="14" xfId="0" applyFont="1" applyBorder="1" applyAlignment="1">
      <alignment horizontal="left" vertical="center" wrapText="1"/>
    </xf>
    <xf numFmtId="0" fontId="34" fillId="0" borderId="31" xfId="0" applyFont="1" applyBorder="1" applyAlignment="1">
      <alignment vertical="center"/>
    </xf>
    <xf numFmtId="0" fontId="33" fillId="0" borderId="9" xfId="0" applyFont="1" applyFill="1" applyBorder="1" applyAlignment="1">
      <alignment horizontal="left" vertical="center" wrapText="1"/>
    </xf>
    <xf numFmtId="0" fontId="27" fillId="0" borderId="10" xfId="0" applyFont="1" applyBorder="1" applyAlignment="1">
      <alignment horizontal="left" wrapText="1"/>
    </xf>
    <xf numFmtId="0" fontId="27" fillId="0" borderId="21" xfId="0" applyFont="1" applyBorder="1" applyAlignment="1">
      <alignment horizontal="left" wrapText="1"/>
    </xf>
    <xf numFmtId="0" fontId="35" fillId="0" borderId="32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40" fillId="0" borderId="11" xfId="0" applyFont="1" applyBorder="1" applyAlignment="1">
      <alignment horizontal="left" vertical="center" wrapText="1"/>
    </xf>
    <xf numFmtId="0" fontId="34" fillId="0" borderId="11" xfId="0" applyFont="1" applyBorder="1" applyAlignment="1">
      <alignment vertical="center"/>
    </xf>
    <xf numFmtId="0" fontId="34" fillId="0" borderId="30" xfId="0" applyFont="1" applyBorder="1" applyAlignment="1">
      <alignment vertical="center"/>
    </xf>
    <xf numFmtId="0" fontId="33" fillId="0" borderId="34" xfId="0" applyFont="1" applyBorder="1" applyAlignment="1">
      <alignment horizontal="left" vertical="center" wrapText="1"/>
    </xf>
    <xf numFmtId="0" fontId="27" fillId="0" borderId="35" xfId="0" applyFont="1" applyBorder="1" applyAlignment="1">
      <alignment vertical="center"/>
    </xf>
    <xf numFmtId="0" fontId="27" fillId="0" borderId="36" xfId="0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38" fillId="2" borderId="26" xfId="0" applyFont="1" applyFill="1" applyBorder="1" applyAlignment="1">
      <alignment horizontal="center" vertical="center" wrapText="1"/>
    </xf>
    <xf numFmtId="0" fontId="37" fillId="2" borderId="27" xfId="0" applyFont="1" applyFill="1" applyBorder="1" applyAlignment="1">
      <alignment horizontal="center" wrapText="1"/>
    </xf>
    <xf numFmtId="0" fontId="37" fillId="2" borderId="28" xfId="0" applyFont="1" applyFill="1" applyBorder="1" applyAlignment="1">
      <alignment horizontal="center" wrapText="1"/>
    </xf>
    <xf numFmtId="0" fontId="40" fillId="0" borderId="15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vertical="center"/>
    </xf>
    <xf numFmtId="0" fontId="40" fillId="0" borderId="11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11" fillId="0" borderId="0" xfId="0" applyFont="1" applyBorder="1"/>
    <xf numFmtId="0" fontId="10" fillId="0" borderId="0" xfId="0" applyFont="1" applyBorder="1" applyAlignment="1">
      <alignment horizontal="left" vertical="center" wrapText="1"/>
    </xf>
    <xf numFmtId="0" fontId="15" fillId="0" borderId="0" xfId="0" applyFont="1" applyBorder="1"/>
    <xf numFmtId="0" fontId="15" fillId="0" borderId="0" xfId="0" applyFont="1" applyFill="1" applyBorder="1" applyAlignment="1">
      <alignment horizontal="left" vertical="center" indent="10"/>
    </xf>
    <xf numFmtId="0" fontId="10" fillId="0" borderId="0" xfId="0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horizontal="left" vertical="center" wrapText="1"/>
    </xf>
    <xf numFmtId="0" fontId="33" fillId="0" borderId="21" xfId="0" applyFont="1" applyBorder="1" applyAlignment="1">
      <alignment horizontal="left" vertical="center" wrapText="1"/>
    </xf>
    <xf numFmtId="0" fontId="33" fillId="0" borderId="9" xfId="0" applyNumberFormat="1" applyFont="1" applyBorder="1" applyAlignment="1">
      <alignment horizontal="left" vertical="center" wrapText="1"/>
    </xf>
    <xf numFmtId="0" fontId="27" fillId="0" borderId="10" xfId="0" applyNumberFormat="1" applyFont="1" applyBorder="1" applyAlignment="1">
      <alignment horizontal="left" vertical="center"/>
    </xf>
    <xf numFmtId="0" fontId="27" fillId="0" borderId="21" xfId="0" applyNumberFormat="1" applyFont="1" applyBorder="1" applyAlignment="1">
      <alignment horizontal="left" vertical="center"/>
    </xf>
    <xf numFmtId="0" fontId="33" fillId="0" borderId="9" xfId="0" applyFont="1" applyFill="1" applyBorder="1" applyAlignment="1">
      <alignment horizontal="left" vertical="center"/>
    </xf>
    <xf numFmtId="0" fontId="33" fillId="0" borderId="10" xfId="0" applyFont="1" applyBorder="1" applyAlignment="1">
      <alignment horizontal="left"/>
    </xf>
    <xf numFmtId="0" fontId="33" fillId="0" borderId="21" xfId="0" applyFont="1" applyBorder="1" applyAlignment="1">
      <alignment horizontal="left"/>
    </xf>
    <xf numFmtId="0" fontId="34" fillId="0" borderId="9" xfId="0" applyFont="1" applyBorder="1" applyAlignment="1">
      <alignment horizontal="center" vertical="center"/>
    </xf>
    <xf numFmtId="0" fontId="34" fillId="0" borderId="10" xfId="0" applyFont="1" applyBorder="1"/>
    <xf numFmtId="0" fontId="34" fillId="0" borderId="21" xfId="0" applyFont="1" applyBorder="1"/>
    <xf numFmtId="0" fontId="36" fillId="2" borderId="9" xfId="0" applyFont="1" applyFill="1" applyBorder="1" applyAlignment="1" applyProtection="1">
      <alignment horizontal="center" vertical="center" wrapText="1"/>
    </xf>
    <xf numFmtId="0" fontId="37" fillId="2" borderId="10" xfId="0" applyFont="1" applyFill="1" applyBorder="1" applyAlignment="1">
      <alignment wrapText="1"/>
    </xf>
    <xf numFmtId="0" fontId="37" fillId="2" borderId="21" xfId="0" applyFont="1" applyFill="1" applyBorder="1" applyAlignment="1">
      <alignment wrapText="1"/>
    </xf>
    <xf numFmtId="0" fontId="37" fillId="2" borderId="10" xfId="0" applyFont="1" applyFill="1" applyBorder="1"/>
    <xf numFmtId="0" fontId="37" fillId="2" borderId="21" xfId="0" applyFont="1" applyFill="1" applyBorder="1"/>
    <xf numFmtId="0" fontId="1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0" fillId="0" borderId="21" xfId="0" applyFont="1" applyBorder="1" applyAlignment="1">
      <alignment horizontal="left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vertical="center" wrapText="1"/>
    </xf>
    <xf numFmtId="0" fontId="34" fillId="0" borderId="21" xfId="0" applyFont="1" applyBorder="1" applyAlignment="1">
      <alignment vertical="center" wrapText="1"/>
    </xf>
    <xf numFmtId="0" fontId="25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9" fillId="2" borderId="0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24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124"/>
  <sheetViews>
    <sheetView tabSelected="1" view="pageBreakPreview" topLeftCell="C1" zoomScale="50" zoomScaleNormal="50" zoomScaleSheetLayoutView="50" workbookViewId="0">
      <selection activeCell="C62" sqref="C62:AD62"/>
    </sheetView>
  </sheetViews>
  <sheetFormatPr defaultColWidth="9.88671875" defaultRowHeight="13.2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26.33203125" customWidth="1"/>
    <col min="27" max="27" width="38.109375" customWidth="1"/>
    <col min="28" max="28" width="50.6640625" customWidth="1"/>
    <col min="29" max="29" width="49.5546875" customWidth="1"/>
    <col min="30" max="30" width="64.88671875" customWidth="1"/>
    <col min="31" max="31" width="0.6640625" hidden="1" customWidth="1"/>
    <col min="32" max="32" width="15.33203125" style="39" customWidth="1"/>
    <col min="33" max="33" width="31.66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2:45" ht="28.95" customHeight="1">
      <c r="AD1" s="62" t="s">
        <v>58</v>
      </c>
    </row>
    <row r="2" spans="2:45" ht="34.200000000000003" customHeight="1">
      <c r="AD2" s="63" t="s">
        <v>45</v>
      </c>
    </row>
    <row r="3" spans="2:45" s="3" customFormat="1" ht="40.200000000000003" customHeight="1">
      <c r="C3" s="5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63" t="s">
        <v>42</v>
      </c>
      <c r="AE3" s="14"/>
      <c r="AF3" s="27"/>
      <c r="AG3" s="2"/>
      <c r="AH3" s="2"/>
      <c r="AI3" s="2"/>
      <c r="AJ3" s="2"/>
      <c r="AK3" s="2"/>
      <c r="AL3" s="4"/>
      <c r="AM3" s="4"/>
      <c r="AN3" s="4"/>
      <c r="AO3" s="4"/>
      <c r="AP3" s="4"/>
      <c r="AQ3" s="4"/>
      <c r="AR3" s="4"/>
      <c r="AS3" s="4"/>
    </row>
    <row r="4" spans="2:45" s="3" customFormat="1" ht="12.6" customHeight="1">
      <c r="C4" s="5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41"/>
      <c r="AE4" s="14"/>
      <c r="AF4" s="27"/>
      <c r="AG4" s="2"/>
      <c r="AH4" s="2"/>
      <c r="AI4" s="2"/>
      <c r="AJ4" s="2"/>
      <c r="AK4" s="2"/>
      <c r="AL4" s="4"/>
      <c r="AM4" s="4"/>
      <c r="AN4" s="4"/>
      <c r="AO4" s="4"/>
      <c r="AP4" s="4"/>
      <c r="AQ4" s="4"/>
      <c r="AR4" s="4"/>
      <c r="AS4" s="4"/>
    </row>
    <row r="5" spans="2:45" s="3" customFormat="1" ht="45.6" customHeight="1">
      <c r="C5" s="108" t="s">
        <v>41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2"/>
      <c r="AH5" s="2"/>
      <c r="AI5" s="2"/>
      <c r="AJ5" s="2"/>
      <c r="AK5" s="2"/>
      <c r="AL5" s="4"/>
      <c r="AM5" s="4"/>
      <c r="AN5" s="4"/>
      <c r="AO5" s="4"/>
      <c r="AP5" s="4"/>
      <c r="AQ5" s="4"/>
      <c r="AR5" s="4"/>
      <c r="AS5" s="4"/>
    </row>
    <row r="6" spans="2:45" s="3" customFormat="1" ht="16.95" customHeight="1" thickBot="1">
      <c r="C6" s="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  <c r="AE6" s="11"/>
      <c r="AF6" s="42" t="s">
        <v>1</v>
      </c>
      <c r="AG6" s="191"/>
      <c r="AH6" s="192"/>
      <c r="AI6" s="2"/>
      <c r="AJ6" s="2"/>
      <c r="AK6" s="2"/>
      <c r="AL6" s="4"/>
      <c r="AM6" s="4"/>
      <c r="AN6" s="4"/>
      <c r="AO6" s="4"/>
      <c r="AP6" s="4"/>
      <c r="AQ6" s="4"/>
      <c r="AR6" s="4"/>
      <c r="AS6" s="4"/>
    </row>
    <row r="7" spans="2:45" s="43" customFormat="1" ht="43.2" customHeight="1" thickBot="1">
      <c r="B7" s="44"/>
      <c r="C7" s="186" t="s">
        <v>28</v>
      </c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90"/>
      <c r="AE7" s="45"/>
      <c r="AF7" s="83">
        <f>AF9+AF10+AF17+AF18+AF19+AF20+AF21+AF22+AF26+AF33+AF41+AF42+AF43+AF32</f>
        <v>531053.19999999995</v>
      </c>
      <c r="AG7" s="46"/>
      <c r="AH7" s="47"/>
      <c r="AI7" s="47"/>
      <c r="AJ7" s="47"/>
      <c r="AK7" s="47"/>
    </row>
    <row r="8" spans="2:45" s="48" customFormat="1" ht="17.399999999999999" customHeight="1" thickBot="1">
      <c r="B8" s="49"/>
      <c r="C8" s="183" t="s">
        <v>0</v>
      </c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5"/>
      <c r="AE8" s="50"/>
      <c r="AF8" s="66"/>
      <c r="AG8" s="52"/>
      <c r="AH8" s="52"/>
      <c r="AI8" s="52"/>
      <c r="AJ8" s="52"/>
      <c r="AK8" s="52"/>
    </row>
    <row r="9" spans="2:45" s="48" customFormat="1" ht="44.4" customHeight="1" thickBot="1">
      <c r="B9" s="49"/>
      <c r="C9" s="110" t="s">
        <v>10</v>
      </c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6"/>
      <c r="AE9" s="50"/>
      <c r="AF9" s="93">
        <f>14540-5291</f>
        <v>9249</v>
      </c>
      <c r="AG9" s="52"/>
      <c r="AH9" s="52"/>
      <c r="AI9" s="52"/>
      <c r="AJ9" s="52"/>
      <c r="AK9" s="52"/>
    </row>
    <row r="10" spans="2:45" s="48" customFormat="1" ht="69.599999999999994" customHeight="1" thickBot="1">
      <c r="B10" s="49"/>
      <c r="C10" s="110" t="s">
        <v>24</v>
      </c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3"/>
      <c r="AE10" s="50"/>
      <c r="AF10" s="93">
        <f>AF12+AF16</f>
        <v>168960</v>
      </c>
      <c r="AG10" s="82"/>
      <c r="AH10" s="52"/>
      <c r="AI10" s="52"/>
      <c r="AJ10" s="52"/>
      <c r="AK10" s="52"/>
    </row>
    <row r="11" spans="2:45" s="48" customFormat="1" ht="18.600000000000001" customHeight="1" thickBot="1">
      <c r="B11" s="49"/>
      <c r="C11" s="119" t="s">
        <v>2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1"/>
      <c r="AE11" s="50"/>
      <c r="AF11" s="51"/>
      <c r="AG11" s="82"/>
      <c r="AH11" s="52"/>
      <c r="AI11" s="52"/>
      <c r="AJ11" s="52"/>
      <c r="AK11" s="52"/>
    </row>
    <row r="12" spans="2:45" s="48" customFormat="1" ht="28.2" customHeight="1" thickBot="1">
      <c r="B12" s="64"/>
      <c r="C12" s="85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116" t="s">
        <v>25</v>
      </c>
      <c r="AA12" s="116"/>
      <c r="AB12" s="116"/>
      <c r="AC12" s="116"/>
      <c r="AD12" s="193"/>
      <c r="AE12" s="65"/>
      <c r="AF12" s="97">
        <f>AF14+AF15</f>
        <v>165295</v>
      </c>
      <c r="AG12" s="82"/>
      <c r="AH12" s="52"/>
      <c r="AI12" s="52"/>
      <c r="AJ12" s="52"/>
      <c r="AK12" s="52"/>
    </row>
    <row r="13" spans="2:45" s="48" customFormat="1" ht="13.95" customHeight="1" thickBot="1">
      <c r="B13" s="64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7"/>
      <c r="AA13" s="194" t="s">
        <v>19</v>
      </c>
      <c r="AB13" s="195"/>
      <c r="AC13" s="195"/>
      <c r="AD13" s="196"/>
      <c r="AE13" s="65"/>
      <c r="AF13" s="93"/>
      <c r="AG13" s="82"/>
      <c r="AH13" s="52"/>
      <c r="AI13" s="52"/>
      <c r="AJ13" s="52"/>
      <c r="AK13" s="52"/>
    </row>
    <row r="14" spans="2:45" s="48" customFormat="1" ht="31.2" customHeight="1" thickBot="1">
      <c r="B14" s="64"/>
      <c r="C14" s="85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7"/>
      <c r="AA14" s="116" t="s">
        <v>32</v>
      </c>
      <c r="AB14" s="117"/>
      <c r="AC14" s="117"/>
      <c r="AD14" s="118"/>
      <c r="AE14" s="50"/>
      <c r="AF14" s="97">
        <f>137810+3675-8707</f>
        <v>132778</v>
      </c>
      <c r="AG14" s="56"/>
      <c r="AH14" s="52"/>
      <c r="AI14" s="52"/>
      <c r="AJ14" s="52"/>
      <c r="AK14" s="52"/>
    </row>
    <row r="15" spans="2:45" s="48" customFormat="1" ht="25.2" customHeight="1" thickBot="1">
      <c r="B15" s="64"/>
      <c r="C15" s="85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  <c r="AA15" s="116" t="s">
        <v>26</v>
      </c>
      <c r="AB15" s="117"/>
      <c r="AC15" s="117"/>
      <c r="AD15" s="118"/>
      <c r="AE15" s="50"/>
      <c r="AF15" s="97">
        <f>33929+905-2317</f>
        <v>32517</v>
      </c>
      <c r="AG15" s="56"/>
      <c r="AH15" s="52"/>
      <c r="AI15" s="52"/>
      <c r="AJ15" s="52"/>
      <c r="AK15" s="52"/>
    </row>
    <row r="16" spans="2:45" s="48" customFormat="1" ht="23.4" customHeight="1" thickBot="1">
      <c r="B16" s="64"/>
      <c r="C16" s="85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116" t="s">
        <v>27</v>
      </c>
      <c r="AA16" s="117"/>
      <c r="AB16" s="117"/>
      <c r="AC16" s="117"/>
      <c r="AD16" s="118"/>
      <c r="AE16" s="50"/>
      <c r="AF16" s="97">
        <f>4016-351</f>
        <v>3665</v>
      </c>
      <c r="AG16" s="52"/>
      <c r="AH16" s="52"/>
      <c r="AI16" s="52"/>
      <c r="AJ16" s="52"/>
      <c r="AK16" s="52"/>
    </row>
    <row r="17" spans="1:37" s="48" customFormat="1" ht="43.2" customHeight="1" thickBot="1">
      <c r="B17" s="49"/>
      <c r="C17" s="110" t="s">
        <v>22</v>
      </c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2"/>
      <c r="AE17" s="53"/>
      <c r="AF17" s="93">
        <f>3199-210</f>
        <v>2989</v>
      </c>
      <c r="AG17" s="54"/>
      <c r="AH17" s="52"/>
      <c r="AI17" s="52"/>
      <c r="AJ17" s="52"/>
      <c r="AK17" s="52"/>
    </row>
    <row r="18" spans="1:37" s="48" customFormat="1" ht="39" customHeight="1" thickBot="1">
      <c r="A18" s="52"/>
      <c r="B18" s="52"/>
      <c r="C18" s="139" t="s">
        <v>14</v>
      </c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2"/>
      <c r="AE18" s="50"/>
      <c r="AF18" s="94">
        <v>1784</v>
      </c>
      <c r="AG18" s="55"/>
      <c r="AH18" s="52"/>
      <c r="AI18" s="52"/>
      <c r="AJ18" s="52"/>
      <c r="AK18" s="52"/>
    </row>
    <row r="19" spans="1:37" s="48" customFormat="1" ht="58.2" customHeight="1" thickBot="1">
      <c r="C19" s="110" t="s">
        <v>23</v>
      </c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2"/>
      <c r="AE19" s="52"/>
      <c r="AF19" s="95">
        <v>1934</v>
      </c>
      <c r="AG19" s="52"/>
      <c r="AH19" s="52"/>
      <c r="AI19" s="52"/>
      <c r="AJ19" s="52"/>
      <c r="AK19" s="52"/>
    </row>
    <row r="20" spans="1:37" s="48" customFormat="1" ht="40.950000000000003" customHeight="1" thickBot="1">
      <c r="C20" s="110" t="s">
        <v>8</v>
      </c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2"/>
      <c r="AE20" s="52"/>
      <c r="AF20" s="95">
        <v>192</v>
      </c>
      <c r="AG20" s="52"/>
      <c r="AH20" s="52"/>
      <c r="AI20" s="52"/>
      <c r="AJ20" s="52"/>
      <c r="AK20" s="52"/>
    </row>
    <row r="21" spans="1:37" s="48" customFormat="1" ht="43.2" customHeight="1" thickBot="1">
      <c r="C21" s="110" t="s">
        <v>30</v>
      </c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2"/>
      <c r="AE21" s="52"/>
      <c r="AF21" s="95">
        <v>11880</v>
      </c>
      <c r="AG21" s="52"/>
      <c r="AH21" s="52"/>
      <c r="AI21" s="52"/>
      <c r="AJ21" s="52"/>
      <c r="AK21" s="52"/>
    </row>
    <row r="22" spans="1:37" s="48" customFormat="1" ht="45" customHeight="1">
      <c r="C22" s="132" t="s">
        <v>16</v>
      </c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4"/>
      <c r="AE22" s="52"/>
      <c r="AF22" s="96">
        <f>AF24+AF25</f>
        <v>22345</v>
      </c>
      <c r="AG22" s="52"/>
      <c r="AH22" s="52"/>
      <c r="AI22" s="52"/>
      <c r="AJ22" s="52"/>
      <c r="AK22" s="52"/>
    </row>
    <row r="23" spans="1:37" s="48" customFormat="1" ht="20.399999999999999" customHeight="1">
      <c r="C23" s="119" t="s">
        <v>2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1"/>
      <c r="AE23" s="52"/>
      <c r="AF23" s="67"/>
      <c r="AG23" s="52"/>
      <c r="AH23" s="52"/>
      <c r="AI23" s="52"/>
      <c r="AJ23" s="52"/>
      <c r="AK23" s="52"/>
    </row>
    <row r="24" spans="1:37" s="48" customFormat="1" ht="24.6" customHeight="1">
      <c r="C24" s="135" t="s">
        <v>5</v>
      </c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6"/>
      <c r="AE24" s="52"/>
      <c r="AF24" s="98">
        <f>15312+3500</f>
        <v>18812</v>
      </c>
      <c r="AG24" s="68"/>
      <c r="AH24" s="52"/>
      <c r="AI24" s="52"/>
      <c r="AJ24" s="52"/>
      <c r="AK24" s="52"/>
    </row>
    <row r="25" spans="1:37" s="48" customFormat="1" ht="24" customHeight="1" thickBot="1">
      <c r="C25" s="136" t="s">
        <v>6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5"/>
      <c r="AE25" s="52"/>
      <c r="AF25" s="99">
        <v>3533</v>
      </c>
      <c r="AG25" s="52"/>
      <c r="AH25" s="52"/>
      <c r="AI25" s="52"/>
      <c r="AJ25" s="52"/>
      <c r="AK25" s="52"/>
    </row>
    <row r="26" spans="1:37" s="48" customFormat="1" ht="50.4" customHeight="1">
      <c r="C26" s="132" t="s">
        <v>11</v>
      </c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4"/>
      <c r="AE26" s="52"/>
      <c r="AF26" s="96">
        <f>AF28+AF29+AF30</f>
        <v>16513</v>
      </c>
      <c r="AG26" s="52"/>
      <c r="AH26" s="52"/>
      <c r="AI26" s="52"/>
      <c r="AJ26" s="52"/>
      <c r="AK26" s="52"/>
    </row>
    <row r="27" spans="1:37" s="48" customFormat="1" ht="25.2" customHeight="1">
      <c r="C27" s="119" t="s">
        <v>2</v>
      </c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1"/>
      <c r="AE27" s="52"/>
      <c r="AF27" s="100"/>
      <c r="AG27" s="52"/>
      <c r="AH27" s="52"/>
      <c r="AI27" s="52"/>
      <c r="AJ27" s="52"/>
      <c r="AK27" s="52"/>
    </row>
    <row r="28" spans="1:37" s="48" customFormat="1" ht="43.2" customHeight="1">
      <c r="C28" s="124" t="s">
        <v>35</v>
      </c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6"/>
      <c r="AE28" s="52"/>
      <c r="AF28" s="101">
        <v>15437</v>
      </c>
      <c r="AG28" s="52"/>
      <c r="AH28" s="52"/>
      <c r="AI28" s="52"/>
      <c r="AJ28" s="52"/>
      <c r="AK28" s="52"/>
    </row>
    <row r="29" spans="1:37" s="48" customFormat="1" ht="44.4" customHeight="1" thickBot="1">
      <c r="C29" s="113" t="s">
        <v>12</v>
      </c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5"/>
      <c r="AE29" s="52"/>
      <c r="AF29" s="102">
        <v>767</v>
      </c>
      <c r="AG29" s="52"/>
      <c r="AH29" s="52"/>
      <c r="AI29" s="52"/>
      <c r="AJ29" s="52"/>
      <c r="AK29" s="52"/>
    </row>
    <row r="30" spans="1:37" s="48" customFormat="1" ht="49.95" customHeight="1" thickBot="1">
      <c r="C30" s="113" t="s">
        <v>13</v>
      </c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5"/>
      <c r="AE30" s="69"/>
      <c r="AF30" s="99">
        <v>309</v>
      </c>
      <c r="AG30" s="52"/>
      <c r="AH30" s="52"/>
      <c r="AI30" s="52"/>
      <c r="AJ30" s="52"/>
      <c r="AK30" s="52"/>
    </row>
    <row r="31" spans="1:37" ht="123" hidden="1" customHeight="1" thickBot="1">
      <c r="C31" s="129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1"/>
      <c r="AE31" s="19"/>
      <c r="AF31" s="103"/>
      <c r="AG31" s="1"/>
      <c r="AH31" s="1"/>
      <c r="AI31" s="1"/>
      <c r="AJ31" s="1"/>
      <c r="AK31" s="1"/>
    </row>
    <row r="32" spans="1:37" s="48" customFormat="1" ht="51" customHeight="1" thickBot="1">
      <c r="C32" s="110" t="s">
        <v>29</v>
      </c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8"/>
      <c r="AE32" s="52"/>
      <c r="AF32" s="104">
        <v>2934</v>
      </c>
      <c r="AG32" s="52"/>
      <c r="AH32" s="52"/>
      <c r="AI32" s="52"/>
      <c r="AJ32" s="52"/>
      <c r="AK32" s="52"/>
    </row>
    <row r="33" spans="3:37" s="48" customFormat="1" ht="96" customHeight="1" thickBot="1">
      <c r="C33" s="151" t="s">
        <v>17</v>
      </c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3"/>
      <c r="AE33" s="52"/>
      <c r="AF33" s="105">
        <f>AF35+AF39+AF40</f>
        <v>269172</v>
      </c>
      <c r="AG33" s="81"/>
      <c r="AH33" s="144"/>
      <c r="AI33" s="145"/>
      <c r="AJ33" s="145"/>
      <c r="AK33" s="145"/>
    </row>
    <row r="34" spans="3:37" s="48" customFormat="1" ht="16.95" customHeight="1">
      <c r="C34" s="154" t="s">
        <v>2</v>
      </c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6"/>
      <c r="AE34" s="57"/>
      <c r="AF34" s="96"/>
      <c r="AG34" s="54"/>
      <c r="AH34" s="52"/>
      <c r="AI34" s="52"/>
      <c r="AJ34" s="52"/>
      <c r="AK34" s="52"/>
    </row>
    <row r="35" spans="3:37" s="48" customFormat="1" ht="28.95" customHeight="1">
      <c r="C35" s="70"/>
      <c r="D35" s="88" t="s">
        <v>3</v>
      </c>
      <c r="E35" s="88" t="s">
        <v>3</v>
      </c>
      <c r="F35" s="88" t="s">
        <v>3</v>
      </c>
      <c r="G35" s="88" t="s">
        <v>3</v>
      </c>
      <c r="H35" s="88" t="s">
        <v>3</v>
      </c>
      <c r="I35" s="88" t="s">
        <v>3</v>
      </c>
      <c r="J35" s="88" t="s">
        <v>3</v>
      </c>
      <c r="K35" s="88" t="s">
        <v>3</v>
      </c>
      <c r="L35" s="88" t="s">
        <v>3</v>
      </c>
      <c r="M35" s="88" t="s">
        <v>3</v>
      </c>
      <c r="N35" s="88" t="s">
        <v>3</v>
      </c>
      <c r="O35" s="88" t="s">
        <v>3</v>
      </c>
      <c r="P35" s="88" t="s">
        <v>3</v>
      </c>
      <c r="Q35" s="88" t="s">
        <v>3</v>
      </c>
      <c r="R35" s="88" t="s">
        <v>3</v>
      </c>
      <c r="S35" s="88" t="s">
        <v>3</v>
      </c>
      <c r="T35" s="88" t="s">
        <v>3</v>
      </c>
      <c r="U35" s="88" t="s">
        <v>3</v>
      </c>
      <c r="V35" s="88" t="s">
        <v>3</v>
      </c>
      <c r="W35" s="88" t="s">
        <v>3</v>
      </c>
      <c r="X35" s="88" t="s">
        <v>3</v>
      </c>
      <c r="Y35" s="88" t="s">
        <v>3</v>
      </c>
      <c r="Z35" s="148" t="s">
        <v>7</v>
      </c>
      <c r="AA35" s="149"/>
      <c r="AB35" s="149"/>
      <c r="AC35" s="149"/>
      <c r="AD35" s="150"/>
      <c r="AE35" s="52"/>
      <c r="AF35" s="101">
        <f>AF37+AF38</f>
        <v>258868</v>
      </c>
      <c r="AG35" s="56"/>
      <c r="AH35" s="71"/>
      <c r="AI35" s="52"/>
      <c r="AJ35" s="52"/>
      <c r="AK35" s="52"/>
    </row>
    <row r="36" spans="3:37" s="48" customFormat="1" ht="21.6" customHeight="1">
      <c r="C36" s="70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146" t="s">
        <v>19</v>
      </c>
      <c r="AB36" s="146"/>
      <c r="AC36" s="146"/>
      <c r="AD36" s="147"/>
      <c r="AE36" s="52"/>
      <c r="AF36" s="101"/>
      <c r="AG36" s="54"/>
      <c r="AH36" s="71"/>
      <c r="AI36" s="52"/>
      <c r="AJ36" s="52"/>
      <c r="AK36" s="52"/>
    </row>
    <row r="37" spans="3:37" s="48" customFormat="1" ht="49.2" customHeight="1">
      <c r="C37" s="70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165" t="s">
        <v>31</v>
      </c>
      <c r="AB37" s="165"/>
      <c r="AC37" s="165"/>
      <c r="AD37" s="166"/>
      <c r="AE37" s="52"/>
      <c r="AF37" s="101">
        <f>189862+5063</f>
        <v>194925</v>
      </c>
      <c r="AG37" s="142"/>
      <c r="AH37" s="143"/>
      <c r="AI37" s="52"/>
      <c r="AJ37" s="52"/>
      <c r="AK37" s="52"/>
    </row>
    <row r="38" spans="3:37" s="48" customFormat="1" ht="25.95" customHeight="1">
      <c r="C38" s="70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168" t="s">
        <v>18</v>
      </c>
      <c r="AB38" s="168"/>
      <c r="AC38" s="168"/>
      <c r="AD38" s="169"/>
      <c r="AE38" s="52"/>
      <c r="AF38" s="101">
        <f>62282+1661</f>
        <v>63943</v>
      </c>
      <c r="AG38" s="56"/>
      <c r="AH38" s="71"/>
      <c r="AI38" s="52"/>
      <c r="AJ38" s="52"/>
      <c r="AK38" s="52"/>
    </row>
    <row r="39" spans="3:37" s="48" customFormat="1" ht="32.4" customHeight="1">
      <c r="C39" s="89"/>
      <c r="D39" s="92" t="s">
        <v>4</v>
      </c>
      <c r="E39" s="92" t="s">
        <v>4</v>
      </c>
      <c r="F39" s="92" t="s">
        <v>4</v>
      </c>
      <c r="G39" s="92" t="s">
        <v>4</v>
      </c>
      <c r="H39" s="92" t="s">
        <v>4</v>
      </c>
      <c r="I39" s="92" t="s">
        <v>4</v>
      </c>
      <c r="J39" s="92" t="s">
        <v>4</v>
      </c>
      <c r="K39" s="92" t="s">
        <v>4</v>
      </c>
      <c r="L39" s="92" t="s">
        <v>4</v>
      </c>
      <c r="M39" s="92" t="s">
        <v>4</v>
      </c>
      <c r="N39" s="92" t="s">
        <v>4</v>
      </c>
      <c r="O39" s="92" t="s">
        <v>4</v>
      </c>
      <c r="P39" s="92" t="s">
        <v>4</v>
      </c>
      <c r="Q39" s="92" t="s">
        <v>4</v>
      </c>
      <c r="R39" s="92" t="s">
        <v>4</v>
      </c>
      <c r="S39" s="92" t="s">
        <v>4</v>
      </c>
      <c r="T39" s="92" t="s">
        <v>4</v>
      </c>
      <c r="U39" s="92" t="s">
        <v>4</v>
      </c>
      <c r="V39" s="92" t="s">
        <v>4</v>
      </c>
      <c r="W39" s="92" t="s">
        <v>4</v>
      </c>
      <c r="X39" s="92" t="s">
        <v>4</v>
      </c>
      <c r="Y39" s="92" t="s">
        <v>4</v>
      </c>
      <c r="Z39" s="165" t="s">
        <v>20</v>
      </c>
      <c r="AA39" s="125"/>
      <c r="AB39" s="125"/>
      <c r="AC39" s="125"/>
      <c r="AD39" s="167"/>
      <c r="AE39" s="52"/>
      <c r="AF39" s="101">
        <v>10213</v>
      </c>
      <c r="AG39" s="54"/>
      <c r="AH39" s="52"/>
      <c r="AI39" s="52"/>
      <c r="AJ39" s="52"/>
      <c r="AK39" s="52"/>
    </row>
    <row r="40" spans="3:37" s="48" customFormat="1" ht="46.2" customHeight="1" thickBot="1">
      <c r="C40" s="90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137" t="s">
        <v>21</v>
      </c>
      <c r="AA40" s="114"/>
      <c r="AB40" s="114"/>
      <c r="AC40" s="114"/>
      <c r="AD40" s="138"/>
      <c r="AE40" s="58"/>
      <c r="AF40" s="97">
        <v>91</v>
      </c>
      <c r="AG40" s="54"/>
      <c r="AH40" s="52"/>
      <c r="AI40" s="52"/>
      <c r="AJ40" s="52"/>
      <c r="AK40" s="52"/>
    </row>
    <row r="41" spans="3:37" s="48" customFormat="1" ht="54.6" customHeight="1" thickBot="1">
      <c r="C41" s="110" t="s">
        <v>9</v>
      </c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2"/>
      <c r="AE41" s="57"/>
      <c r="AF41" s="94">
        <v>7178</v>
      </c>
      <c r="AG41" s="54"/>
      <c r="AH41" s="52"/>
      <c r="AI41" s="52"/>
      <c r="AJ41" s="52"/>
      <c r="AK41" s="52"/>
    </row>
    <row r="42" spans="3:37" s="48" customFormat="1" ht="35.4" customHeight="1" thickBot="1">
      <c r="C42" s="177" t="s">
        <v>15</v>
      </c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  <c r="AB42" s="178"/>
      <c r="AC42" s="178"/>
      <c r="AD42" s="179"/>
      <c r="AE42" s="58"/>
      <c r="AF42" s="94">
        <f>14579+449</f>
        <v>15028</v>
      </c>
      <c r="AG42" s="59"/>
      <c r="AH42" s="52"/>
      <c r="AI42" s="52"/>
      <c r="AJ42" s="52"/>
      <c r="AK42" s="52"/>
    </row>
    <row r="43" spans="3:37" s="48" customFormat="1" ht="64.95" customHeight="1" thickBot="1">
      <c r="C43" s="177" t="s">
        <v>33</v>
      </c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9"/>
      <c r="AE43" s="58"/>
      <c r="AF43" s="94">
        <v>895.2</v>
      </c>
      <c r="AG43" s="59"/>
      <c r="AH43" s="52"/>
      <c r="AI43" s="52"/>
      <c r="AJ43" s="52"/>
      <c r="AK43" s="52"/>
    </row>
    <row r="44" spans="3:37" s="72" customFormat="1" ht="40.200000000000003" customHeight="1" thickBot="1">
      <c r="C44" s="186" t="s">
        <v>38</v>
      </c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90"/>
      <c r="AE44" s="73"/>
      <c r="AF44" s="83">
        <f>AF46+AF47</f>
        <v>55000</v>
      </c>
      <c r="AG44" s="74"/>
      <c r="AH44" s="75"/>
    </row>
    <row r="45" spans="3:37" s="48" customFormat="1" ht="25.2" customHeight="1" thickBot="1">
      <c r="C45" s="183" t="s">
        <v>0</v>
      </c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5"/>
      <c r="AE45" s="50"/>
      <c r="AF45" s="66"/>
      <c r="AG45" s="76"/>
      <c r="AH45" s="77"/>
    </row>
    <row r="46" spans="3:37" s="48" customFormat="1" ht="24.6" customHeight="1" thickBot="1">
      <c r="C46" s="180" t="s">
        <v>34</v>
      </c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81"/>
      <c r="Z46" s="181"/>
      <c r="AA46" s="181"/>
      <c r="AB46" s="181"/>
      <c r="AC46" s="181"/>
      <c r="AD46" s="182"/>
      <c r="AE46" s="52"/>
      <c r="AF46" s="95">
        <v>50000</v>
      </c>
      <c r="AG46" s="52"/>
      <c r="AH46" s="52"/>
      <c r="AI46" s="52"/>
      <c r="AJ46" s="52"/>
    </row>
    <row r="47" spans="3:37" s="48" customFormat="1" ht="61.95" customHeight="1" thickBot="1">
      <c r="C47" s="139" t="s">
        <v>50</v>
      </c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1"/>
      <c r="AE47" s="52"/>
      <c r="AF47" s="106">
        <v>5000</v>
      </c>
      <c r="AG47" s="52"/>
      <c r="AH47" s="52"/>
      <c r="AI47" s="52"/>
      <c r="AJ47" s="52"/>
    </row>
    <row r="48" spans="3:37" s="78" customFormat="1" ht="39" customHeight="1" thickBot="1">
      <c r="C48" s="186" t="s">
        <v>37</v>
      </c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8"/>
      <c r="AE48" s="73"/>
      <c r="AF48" s="84">
        <f>AF50+AF51+AF52+AF53+AF54+AF55+AF56+AF57+AF58+AF59+AF60+AF61+AF62+AF63+AF64+AF65+AF66+AF67+AF68</f>
        <v>339085.54000000004</v>
      </c>
      <c r="AG48" s="73"/>
      <c r="AH48" s="73"/>
      <c r="AI48" s="73"/>
      <c r="AJ48" s="73"/>
    </row>
    <row r="49" spans="3:36" s="48" customFormat="1" ht="23.4" customHeight="1" thickBot="1">
      <c r="C49" s="183" t="s">
        <v>0</v>
      </c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5"/>
      <c r="AE49" s="52"/>
      <c r="AF49" s="60"/>
      <c r="AG49" s="52"/>
      <c r="AH49" s="52"/>
      <c r="AI49" s="52"/>
      <c r="AJ49" s="52"/>
    </row>
    <row r="50" spans="3:36" s="48" customFormat="1" ht="42.6" customHeight="1" thickBot="1">
      <c r="C50" s="139" t="s">
        <v>36</v>
      </c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1"/>
      <c r="AE50" s="52"/>
      <c r="AF50" s="106">
        <v>781</v>
      </c>
      <c r="AG50" s="61"/>
      <c r="AH50" s="52"/>
      <c r="AI50" s="52"/>
      <c r="AJ50" s="52"/>
    </row>
    <row r="51" spans="3:36" s="48" customFormat="1" ht="28.2" customHeight="1" thickBot="1">
      <c r="C51" s="139" t="s">
        <v>40</v>
      </c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1"/>
      <c r="AE51" s="52"/>
      <c r="AF51" s="106">
        <v>158</v>
      </c>
      <c r="AG51" s="61"/>
      <c r="AH51" s="52"/>
      <c r="AI51" s="52"/>
      <c r="AJ51" s="52"/>
    </row>
    <row r="52" spans="3:36" s="48" customFormat="1" ht="47.4" customHeight="1" thickBot="1">
      <c r="C52" s="139" t="s">
        <v>44</v>
      </c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1"/>
      <c r="AE52" s="52"/>
      <c r="AF52" s="106">
        <v>4521</v>
      </c>
      <c r="AG52" s="61"/>
      <c r="AH52" s="52"/>
      <c r="AI52" s="52"/>
      <c r="AJ52" s="52"/>
    </row>
    <row r="53" spans="3:36" s="48" customFormat="1" ht="40.200000000000003" customHeight="1" thickBot="1">
      <c r="C53" s="139" t="s">
        <v>61</v>
      </c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3"/>
      <c r="AE53" s="52"/>
      <c r="AF53" s="107">
        <f>98250+84653.26</f>
        <v>182903.26</v>
      </c>
      <c r="AG53" s="56"/>
      <c r="AH53" s="52"/>
      <c r="AI53" s="52"/>
      <c r="AJ53" s="52"/>
    </row>
    <row r="54" spans="3:36" s="48" customFormat="1" ht="30.6" customHeight="1" thickBot="1">
      <c r="C54" s="139" t="s">
        <v>43</v>
      </c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3"/>
      <c r="AE54" s="52"/>
      <c r="AF54" s="106">
        <v>40000</v>
      </c>
      <c r="AG54" s="61"/>
      <c r="AH54" s="52"/>
      <c r="AI54" s="52"/>
      <c r="AJ54" s="52"/>
    </row>
    <row r="55" spans="3:36" s="48" customFormat="1" ht="40.200000000000003" customHeight="1" thickBot="1">
      <c r="C55" s="139" t="s">
        <v>53</v>
      </c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3"/>
      <c r="AE55" s="52"/>
      <c r="AF55" s="107">
        <f>16937.72+83.07</f>
        <v>17020.79</v>
      </c>
      <c r="AG55" s="56"/>
      <c r="AH55" s="52"/>
      <c r="AI55" s="52"/>
      <c r="AJ55" s="52"/>
    </row>
    <row r="56" spans="3:36" s="48" customFormat="1" ht="78.599999999999994" customHeight="1" thickBot="1">
      <c r="C56" s="139" t="s">
        <v>52</v>
      </c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3"/>
      <c r="AE56" s="52"/>
      <c r="AF56" s="107">
        <f>35987.5-83.07</f>
        <v>35904.43</v>
      </c>
      <c r="AG56" s="56"/>
      <c r="AH56" s="52"/>
      <c r="AI56" s="52"/>
      <c r="AJ56" s="52"/>
    </row>
    <row r="57" spans="3:36" s="48" customFormat="1" ht="40.200000000000003" customHeight="1" thickBot="1">
      <c r="C57" s="139" t="s">
        <v>46</v>
      </c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3"/>
      <c r="AE57" s="52"/>
      <c r="AF57" s="107">
        <v>13686</v>
      </c>
      <c r="AG57" s="56"/>
      <c r="AH57" s="52"/>
      <c r="AI57" s="52"/>
      <c r="AJ57" s="52"/>
    </row>
    <row r="58" spans="3:36" s="48" customFormat="1" ht="31.8" customHeight="1" thickBot="1">
      <c r="C58" s="139" t="s">
        <v>48</v>
      </c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3"/>
      <c r="AE58" s="52"/>
      <c r="AF58" s="107">
        <v>2759</v>
      </c>
      <c r="AG58" s="56"/>
      <c r="AH58" s="52"/>
      <c r="AI58" s="52"/>
      <c r="AJ58" s="52"/>
    </row>
    <row r="59" spans="3:36" s="48" customFormat="1" ht="46.2" customHeight="1" thickBot="1">
      <c r="C59" s="139" t="s">
        <v>47</v>
      </c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3"/>
      <c r="AE59" s="52"/>
      <c r="AF59" s="107">
        <v>11800</v>
      </c>
      <c r="AG59" s="56"/>
      <c r="AH59" s="52"/>
      <c r="AI59" s="52"/>
      <c r="AJ59" s="52"/>
    </row>
    <row r="60" spans="3:36" s="48" customFormat="1" ht="48.6" customHeight="1" thickBot="1">
      <c r="C60" s="139" t="s">
        <v>49</v>
      </c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3"/>
      <c r="AE60" s="52"/>
      <c r="AF60" s="107">
        <v>1000</v>
      </c>
      <c r="AG60" s="56"/>
      <c r="AH60" s="52"/>
      <c r="AI60" s="52"/>
      <c r="AJ60" s="52"/>
    </row>
    <row r="61" spans="3:36" s="48" customFormat="1" ht="43.8" customHeight="1" thickBot="1">
      <c r="C61" s="139" t="s">
        <v>51</v>
      </c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3"/>
      <c r="AE61" s="52"/>
      <c r="AF61" s="107">
        <v>1237.44</v>
      </c>
      <c r="AG61" s="56"/>
      <c r="AH61" s="52"/>
      <c r="AI61" s="52"/>
      <c r="AJ61" s="52"/>
    </row>
    <row r="62" spans="3:36" s="48" customFormat="1" ht="28.2" customHeight="1" thickBot="1">
      <c r="C62" s="139" t="s">
        <v>54</v>
      </c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122"/>
      <c r="AB62" s="122"/>
      <c r="AC62" s="122"/>
      <c r="AD62" s="123"/>
      <c r="AE62" s="52"/>
      <c r="AF62" s="107">
        <v>3398</v>
      </c>
      <c r="AG62" s="56"/>
      <c r="AH62" s="52"/>
      <c r="AI62" s="52"/>
      <c r="AJ62" s="52"/>
    </row>
    <row r="63" spans="3:36" s="48" customFormat="1" ht="42.6" customHeight="1" thickBot="1">
      <c r="C63" s="110" t="s">
        <v>56</v>
      </c>
      <c r="D63" s="175"/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6"/>
      <c r="AE63" s="52"/>
      <c r="AF63" s="107">
        <f>2544-163</f>
        <v>2381</v>
      </c>
      <c r="AG63" s="56"/>
      <c r="AH63" s="52"/>
      <c r="AI63" s="52"/>
      <c r="AJ63" s="52"/>
    </row>
    <row r="64" spans="3:36" s="48" customFormat="1" ht="40.200000000000003" customHeight="1" thickBot="1">
      <c r="C64" s="139" t="s">
        <v>55</v>
      </c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3"/>
      <c r="AE64" s="52"/>
      <c r="AF64" s="107">
        <f>6298-402</f>
        <v>5896</v>
      </c>
      <c r="AG64" s="56"/>
      <c r="AH64" s="52"/>
      <c r="AI64" s="52"/>
      <c r="AJ64" s="52"/>
    </row>
    <row r="65" spans="3:36" s="48" customFormat="1" ht="59.4" customHeight="1" thickBot="1">
      <c r="C65" s="139" t="s">
        <v>57</v>
      </c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3"/>
      <c r="AE65" s="52"/>
      <c r="AF65" s="107">
        <v>14006</v>
      </c>
      <c r="AG65" s="56"/>
      <c r="AH65" s="52"/>
      <c r="AI65" s="52"/>
      <c r="AJ65" s="52"/>
    </row>
    <row r="66" spans="3:36" s="48" customFormat="1" ht="40.200000000000003" customHeight="1" thickBot="1">
      <c r="C66" s="139" t="s">
        <v>60</v>
      </c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3"/>
      <c r="AE66" s="52"/>
      <c r="AF66" s="107">
        <v>818.12</v>
      </c>
      <c r="AG66" s="56"/>
      <c r="AH66" s="52"/>
      <c r="AI66" s="52"/>
      <c r="AJ66" s="52"/>
    </row>
    <row r="67" spans="3:36" s="48" customFormat="1" ht="42.6" customHeight="1" thickBot="1">
      <c r="C67" s="139" t="s">
        <v>62</v>
      </c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3"/>
      <c r="AE67" s="52"/>
      <c r="AF67" s="107">
        <v>568.5</v>
      </c>
      <c r="AG67" s="56"/>
      <c r="AH67" s="52"/>
      <c r="AI67" s="52"/>
      <c r="AJ67" s="52"/>
    </row>
    <row r="68" spans="3:36" s="48" customFormat="1" ht="37.799999999999997" customHeight="1" thickBot="1">
      <c r="C68" s="139" t="s">
        <v>59</v>
      </c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  <c r="Y68" s="122"/>
      <c r="Z68" s="122"/>
      <c r="AA68" s="122"/>
      <c r="AB68" s="122"/>
      <c r="AC68" s="122"/>
      <c r="AD68" s="123"/>
      <c r="AE68" s="52"/>
      <c r="AF68" s="107">
        <v>247</v>
      </c>
      <c r="AG68" s="56"/>
      <c r="AH68" s="52"/>
      <c r="AI68" s="52"/>
      <c r="AJ68" s="52"/>
    </row>
    <row r="69" spans="3:36" s="72" customFormat="1" ht="41.4" customHeight="1" thickBot="1">
      <c r="C69" s="162" t="s">
        <v>39</v>
      </c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4"/>
      <c r="AE69" s="79"/>
      <c r="AF69" s="84">
        <f>AF7+AF44+AF48</f>
        <v>925138.74</v>
      </c>
      <c r="AG69" s="80"/>
      <c r="AH69" s="80"/>
      <c r="AI69" s="80"/>
      <c r="AJ69" s="80"/>
    </row>
    <row r="70" spans="3:36" ht="82.5" customHeight="1">
      <c r="C70" s="157" t="s">
        <v>63</v>
      </c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  <c r="AC70" s="158"/>
      <c r="AD70" s="158"/>
      <c r="AE70" s="19"/>
      <c r="AF70" s="30"/>
      <c r="AG70" s="19"/>
      <c r="AH70" s="1"/>
      <c r="AI70" s="1"/>
      <c r="AJ70" s="1"/>
    </row>
    <row r="71" spans="3:36" ht="60.75" customHeight="1">
      <c r="C71" s="160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61"/>
      <c r="Z71" s="161"/>
      <c r="AA71" s="161"/>
      <c r="AB71" s="161"/>
      <c r="AC71" s="161"/>
      <c r="AD71" s="161"/>
      <c r="AE71" s="19"/>
      <c r="AF71" s="29"/>
      <c r="AG71" s="19"/>
      <c r="AH71" s="1"/>
      <c r="AI71" s="1"/>
      <c r="AJ71" s="1"/>
    </row>
    <row r="72" spans="3:36" ht="95.25" customHeight="1">
      <c r="C72" s="159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9"/>
      <c r="AF72" s="30"/>
      <c r="AG72" s="19"/>
      <c r="AH72" s="1"/>
      <c r="AI72" s="1"/>
      <c r="AJ72" s="1"/>
    </row>
    <row r="73" spans="3:36" ht="50.4" customHeight="1">
      <c r="C73" s="173"/>
      <c r="D73" s="170"/>
      <c r="E73" s="170"/>
      <c r="F73" s="170"/>
      <c r="G73" s="170"/>
      <c r="H73" s="170"/>
      <c r="I73" s="170"/>
      <c r="J73" s="170"/>
      <c r="K73" s="170"/>
      <c r="L73" s="170"/>
      <c r="M73" s="170"/>
      <c r="N73" s="170"/>
      <c r="O73" s="170"/>
      <c r="P73" s="170"/>
      <c r="Q73" s="170"/>
      <c r="R73" s="170"/>
      <c r="S73" s="170"/>
      <c r="T73" s="170"/>
      <c r="U73" s="170"/>
      <c r="V73" s="170"/>
      <c r="W73" s="170"/>
      <c r="X73" s="170"/>
      <c r="Y73" s="170"/>
      <c r="Z73" s="170"/>
      <c r="AA73" s="170"/>
      <c r="AB73" s="170"/>
      <c r="AC73" s="170"/>
      <c r="AD73" s="170"/>
      <c r="AE73" s="19"/>
      <c r="AF73" s="31"/>
      <c r="AG73" s="19"/>
      <c r="AH73" s="1"/>
      <c r="AI73" s="1"/>
      <c r="AJ73" s="1"/>
    </row>
    <row r="74" spans="3:36" ht="91.5" customHeight="1"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32"/>
      <c r="AG74" s="19"/>
      <c r="AH74" s="1"/>
      <c r="AI74" s="1"/>
      <c r="AJ74" s="1"/>
    </row>
    <row r="75" spans="3:36" ht="91.5" hidden="1" customHeight="1"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32"/>
      <c r="AG75" s="20"/>
      <c r="AH75" s="1"/>
      <c r="AI75" s="1"/>
      <c r="AJ75" s="1"/>
    </row>
    <row r="76" spans="3:36" ht="59.25" hidden="1" customHeight="1"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32"/>
      <c r="AG76" s="19"/>
      <c r="AH76" s="1"/>
      <c r="AI76" s="1"/>
      <c r="AJ76" s="1"/>
    </row>
    <row r="77" spans="3:36" ht="119.25" hidden="1" customHeight="1"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32"/>
      <c r="AG77" s="19"/>
      <c r="AH77" s="1"/>
      <c r="AI77" s="1"/>
      <c r="AJ77" s="1"/>
    </row>
    <row r="78" spans="3:36" ht="114" hidden="1" customHeight="1">
      <c r="C78" s="22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31"/>
      <c r="AG78" s="19"/>
      <c r="AH78" s="1"/>
      <c r="AI78" s="1"/>
      <c r="AJ78" s="1"/>
    </row>
    <row r="79" spans="3:36" ht="63.75" hidden="1" customHeight="1" thickBot="1">
      <c r="C79" s="174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61"/>
      <c r="Z79" s="161"/>
      <c r="AA79" s="161"/>
      <c r="AB79" s="161"/>
      <c r="AC79" s="161"/>
      <c r="AD79" s="161"/>
      <c r="AE79" s="15"/>
      <c r="AF79" s="33"/>
      <c r="AG79" s="19"/>
      <c r="AH79" s="1"/>
      <c r="AI79" s="1"/>
      <c r="AJ79" s="1"/>
    </row>
    <row r="80" spans="3:36" ht="111.75" customHeight="1">
      <c r="C80" s="203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"/>
      <c r="AF80" s="34"/>
      <c r="AG80" s="19"/>
      <c r="AH80" s="1"/>
      <c r="AI80" s="1"/>
      <c r="AJ80" s="1"/>
    </row>
    <row r="81" spans="3:36" ht="61.5" customHeight="1">
      <c r="C81" s="160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61"/>
      <c r="Z81" s="161"/>
      <c r="AA81" s="161"/>
      <c r="AB81" s="161"/>
      <c r="AC81" s="161"/>
      <c r="AD81" s="161"/>
      <c r="AE81" s="19"/>
      <c r="AF81" s="29"/>
      <c r="AG81" s="19"/>
      <c r="AH81" s="1"/>
      <c r="AI81" s="1"/>
      <c r="AJ81" s="1"/>
    </row>
    <row r="82" spans="3:36" ht="138.75" customHeight="1">
      <c r="C82" s="23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9"/>
      <c r="AF82" s="29"/>
      <c r="AG82" s="19"/>
      <c r="AH82" s="1"/>
      <c r="AI82" s="1"/>
      <c r="AJ82" s="1"/>
    </row>
    <row r="83" spans="3:36" ht="73.5" customHeight="1">
      <c r="C83" s="206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12"/>
      <c r="AF83" s="33"/>
      <c r="AG83" s="19"/>
      <c r="AH83" s="1"/>
      <c r="AI83" s="1"/>
      <c r="AJ83" s="1"/>
    </row>
    <row r="84" spans="3:36" ht="208.5" customHeight="1">
      <c r="C84" s="203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  <c r="Z84" s="158"/>
      <c r="AA84" s="158"/>
      <c r="AB84" s="158"/>
      <c r="AC84" s="158"/>
      <c r="AD84" s="158"/>
      <c r="AE84" s="12"/>
      <c r="AF84" s="32"/>
      <c r="AG84" s="19"/>
      <c r="AH84" s="19"/>
      <c r="AI84" s="1"/>
      <c r="AJ84" s="1"/>
    </row>
    <row r="85" spans="3:36" ht="84" customHeight="1">
      <c r="C85" s="204"/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4"/>
      <c r="AF85" s="29"/>
      <c r="AG85" s="19"/>
      <c r="AH85" s="19"/>
      <c r="AI85" s="1"/>
      <c r="AJ85" s="1"/>
    </row>
    <row r="86" spans="3:36" ht="108.75" customHeight="1"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32"/>
      <c r="AG86" s="19"/>
      <c r="AH86" s="19"/>
      <c r="AI86" s="1"/>
      <c r="AJ86" s="1"/>
    </row>
    <row r="87" spans="3:36" ht="151.5" hidden="1" customHeight="1"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32"/>
      <c r="AG87" s="1"/>
      <c r="AH87" s="19"/>
      <c r="AI87" s="1"/>
      <c r="AJ87" s="1"/>
    </row>
    <row r="88" spans="3:36" ht="46.5" hidden="1" customHeight="1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32"/>
      <c r="AG88" s="19"/>
      <c r="AH88" s="19"/>
      <c r="AI88" s="1"/>
      <c r="AJ88" s="1"/>
    </row>
    <row r="89" spans="3:36" ht="121.5" hidden="1" customHeight="1"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32"/>
      <c r="AG89" s="19"/>
      <c r="AH89" s="19"/>
      <c r="AI89" s="1"/>
      <c r="AJ89" s="1"/>
    </row>
    <row r="90" spans="3:36" ht="119.25" hidden="1" customHeight="1" thickBot="1">
      <c r="C90" s="201"/>
      <c r="D90" s="202"/>
      <c r="E90" s="202"/>
      <c r="F90" s="202"/>
      <c r="G90" s="202"/>
      <c r="H90" s="202"/>
      <c r="I90" s="202"/>
      <c r="J90" s="202"/>
      <c r="K90" s="202"/>
      <c r="L90" s="202"/>
      <c r="M90" s="202"/>
      <c r="N90" s="202"/>
      <c r="O90" s="202"/>
      <c r="P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  <c r="AB90" s="202"/>
      <c r="AC90" s="202"/>
      <c r="AD90" s="202"/>
      <c r="AE90" s="21"/>
      <c r="AF90" s="28"/>
      <c r="AG90" s="19"/>
      <c r="AH90" s="19"/>
      <c r="AI90" s="1"/>
      <c r="AJ90" s="1"/>
    </row>
    <row r="91" spans="3:36" ht="193.5" customHeight="1">
      <c r="C91" s="159"/>
      <c r="D91" s="172"/>
      <c r="E91" s="172"/>
      <c r="F91" s="172"/>
      <c r="G91" s="172"/>
      <c r="H91" s="172"/>
      <c r="I91" s="172"/>
      <c r="J91" s="172"/>
      <c r="K91" s="172"/>
      <c r="L91" s="172"/>
      <c r="M91" s="172"/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2"/>
      <c r="AF91" s="35"/>
      <c r="AG91" s="13"/>
      <c r="AH91" s="1"/>
      <c r="AI91" s="1"/>
      <c r="AJ91" s="1"/>
    </row>
    <row r="92" spans="3:36" ht="53.25" customHeight="1">
      <c r="C92" s="171"/>
      <c r="D92" s="170"/>
      <c r="E92" s="170"/>
      <c r="F92" s="170"/>
      <c r="G92" s="170"/>
      <c r="H92" s="170"/>
      <c r="I92" s="170"/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2"/>
      <c r="AF92" s="33"/>
      <c r="AG92" s="13"/>
      <c r="AH92" s="1"/>
      <c r="AI92" s="1"/>
      <c r="AJ92" s="1"/>
    </row>
    <row r="93" spans="3:36" ht="126.75" customHeight="1">
      <c r="C93" s="160"/>
      <c r="D93" s="170"/>
      <c r="E93" s="170"/>
      <c r="F93" s="170"/>
      <c r="G93" s="170"/>
      <c r="H93" s="170"/>
      <c r="I93" s="170"/>
      <c r="J93" s="170"/>
      <c r="K93" s="170"/>
      <c r="L93" s="170"/>
      <c r="M93" s="170"/>
      <c r="N93" s="170"/>
      <c r="O93" s="170"/>
      <c r="P93" s="170"/>
      <c r="Q93" s="170"/>
      <c r="R93" s="170"/>
      <c r="S93" s="170"/>
      <c r="T93" s="170"/>
      <c r="U93" s="170"/>
      <c r="V93" s="170"/>
      <c r="W93" s="170"/>
      <c r="X93" s="170"/>
      <c r="Y93" s="170"/>
      <c r="Z93" s="170"/>
      <c r="AA93" s="170"/>
      <c r="AB93" s="170"/>
      <c r="AC93" s="170"/>
      <c r="AD93" s="170"/>
      <c r="AE93" s="12"/>
      <c r="AF93" s="33"/>
      <c r="AG93" s="25"/>
      <c r="AH93" s="1"/>
      <c r="AI93" s="1"/>
      <c r="AJ93" s="1"/>
    </row>
    <row r="94" spans="3:36" ht="68.25" customHeight="1">
      <c r="C94" s="160"/>
      <c r="D94" s="170"/>
      <c r="E94" s="170"/>
      <c r="F94" s="170"/>
      <c r="G94" s="170"/>
      <c r="H94" s="170"/>
      <c r="I94" s="170"/>
      <c r="J94" s="170"/>
      <c r="K94" s="170"/>
      <c r="L94" s="170"/>
      <c r="M94" s="170"/>
      <c r="N94" s="170"/>
      <c r="O94" s="170"/>
      <c r="P94" s="170"/>
      <c r="Q94" s="170"/>
      <c r="R94" s="170"/>
      <c r="S94" s="170"/>
      <c r="T94" s="170"/>
      <c r="U94" s="170"/>
      <c r="V94" s="170"/>
      <c r="W94" s="170"/>
      <c r="X94" s="170"/>
      <c r="Y94" s="170"/>
      <c r="Z94" s="170"/>
      <c r="AA94" s="170"/>
      <c r="AB94" s="170"/>
      <c r="AC94" s="170"/>
      <c r="AD94" s="170"/>
      <c r="AE94" s="12"/>
      <c r="AF94" s="33"/>
      <c r="AG94" s="26"/>
      <c r="AH94" s="1"/>
      <c r="AI94" s="1"/>
      <c r="AJ94" s="1"/>
    </row>
    <row r="95" spans="3:36" ht="80.25" customHeight="1">
      <c r="C95" s="160"/>
      <c r="D95" s="170"/>
      <c r="E95" s="170"/>
      <c r="F95" s="170"/>
      <c r="G95" s="170"/>
      <c r="H95" s="170"/>
      <c r="I95" s="170"/>
      <c r="J95" s="170"/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2"/>
      <c r="AF95" s="33"/>
      <c r="AG95" s="1"/>
      <c r="AH95" s="1"/>
      <c r="AI95" s="1"/>
      <c r="AJ95" s="1"/>
    </row>
    <row r="96" spans="3:36" ht="158.25" customHeight="1">
      <c r="C96" s="16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  <c r="O96" s="170"/>
      <c r="P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170"/>
      <c r="AD96" s="170"/>
      <c r="AE96" s="12"/>
      <c r="AF96" s="33"/>
      <c r="AG96" s="1"/>
      <c r="AH96" s="1"/>
      <c r="AI96" s="1"/>
      <c r="AJ96" s="1"/>
    </row>
    <row r="97" spans="3:36" ht="150.75" customHeight="1">
      <c r="C97" s="16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  <c r="O97" s="170"/>
      <c r="P97" s="170"/>
      <c r="Q97" s="170"/>
      <c r="R97" s="170"/>
      <c r="S97" s="170"/>
      <c r="T97" s="170"/>
      <c r="U97" s="170"/>
      <c r="V97" s="170"/>
      <c r="W97" s="170"/>
      <c r="X97" s="170"/>
      <c r="Y97" s="170"/>
      <c r="Z97" s="170"/>
      <c r="AA97" s="170"/>
      <c r="AB97" s="170"/>
      <c r="AC97" s="170"/>
      <c r="AD97" s="170"/>
      <c r="AE97" s="12"/>
      <c r="AF97" s="33"/>
      <c r="AG97" s="1"/>
      <c r="AH97" s="1"/>
      <c r="AI97" s="1"/>
      <c r="AJ97" s="1"/>
    </row>
    <row r="98" spans="3:36" ht="150.75" customHeight="1">
      <c r="C98" s="159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58"/>
      <c r="Z98" s="158"/>
      <c r="AA98" s="158"/>
      <c r="AB98" s="158"/>
      <c r="AC98" s="158"/>
      <c r="AD98" s="158"/>
      <c r="AE98" s="12"/>
      <c r="AF98" s="33"/>
      <c r="AG98" s="1"/>
      <c r="AH98" s="1"/>
      <c r="AI98" s="1"/>
      <c r="AJ98" s="1"/>
    </row>
    <row r="99" spans="3:36" ht="52.5" customHeight="1">
      <c r="C99" s="173"/>
      <c r="D99" s="170"/>
      <c r="E99" s="170"/>
      <c r="F99" s="170"/>
      <c r="G99" s="170"/>
      <c r="H99" s="170"/>
      <c r="I99" s="170"/>
      <c r="J99" s="170"/>
      <c r="K99" s="170"/>
      <c r="L99" s="170"/>
      <c r="M99" s="170"/>
      <c r="N99" s="170"/>
      <c r="O99" s="170"/>
      <c r="P99" s="170"/>
      <c r="Q99" s="170"/>
      <c r="R99" s="170"/>
      <c r="S99" s="170"/>
      <c r="T99" s="170"/>
      <c r="U99" s="170"/>
      <c r="V99" s="170"/>
      <c r="W99" s="170"/>
      <c r="X99" s="170"/>
      <c r="Y99" s="170"/>
      <c r="Z99" s="170"/>
      <c r="AA99" s="170"/>
      <c r="AB99" s="170"/>
      <c r="AC99" s="170"/>
      <c r="AD99" s="170"/>
      <c r="AE99" s="12"/>
      <c r="AF99" s="36"/>
      <c r="AG99" s="1"/>
      <c r="AH99" s="1"/>
      <c r="AI99" s="1"/>
      <c r="AJ99" s="1"/>
    </row>
    <row r="100" spans="3:36" ht="60" customHeight="1">
      <c r="C100" s="173"/>
      <c r="D100" s="170"/>
      <c r="E100" s="170"/>
      <c r="F100" s="170"/>
      <c r="G100" s="170"/>
      <c r="H100" s="170"/>
      <c r="I100" s="170"/>
      <c r="J100" s="170"/>
      <c r="K100" s="170"/>
      <c r="L100" s="170"/>
      <c r="M100" s="170"/>
      <c r="N100" s="170"/>
      <c r="O100" s="170"/>
      <c r="P100" s="170"/>
      <c r="Q100" s="170"/>
      <c r="R100" s="170"/>
      <c r="S100" s="170"/>
      <c r="T100" s="170"/>
      <c r="U100" s="170"/>
      <c r="V100" s="170"/>
      <c r="W100" s="170"/>
      <c r="X100" s="170"/>
      <c r="Y100" s="170"/>
      <c r="Z100" s="170"/>
      <c r="AA100" s="170"/>
      <c r="AB100" s="170"/>
      <c r="AC100" s="170"/>
      <c r="AD100" s="170"/>
      <c r="AE100" s="12"/>
      <c r="AF100" s="36"/>
      <c r="AG100" s="209"/>
      <c r="AH100" s="161"/>
      <c r="AI100" s="210"/>
      <c r="AJ100" s="210"/>
    </row>
    <row r="101" spans="3:36" ht="57.75" customHeight="1">
      <c r="C101" s="160"/>
      <c r="D101" s="170"/>
      <c r="E101" s="170"/>
      <c r="F101" s="170"/>
      <c r="G101" s="170"/>
      <c r="H101" s="170"/>
      <c r="I101" s="170"/>
      <c r="J101" s="170"/>
      <c r="K101" s="170"/>
      <c r="L101" s="170"/>
      <c r="M101" s="170"/>
      <c r="N101" s="170"/>
      <c r="O101" s="170"/>
      <c r="P101" s="170"/>
      <c r="Q101" s="170"/>
      <c r="R101" s="170"/>
      <c r="S101" s="170"/>
      <c r="T101" s="170"/>
      <c r="U101" s="170"/>
      <c r="V101" s="170"/>
      <c r="W101" s="170"/>
      <c r="X101" s="170"/>
      <c r="Y101" s="170"/>
      <c r="Z101" s="170"/>
      <c r="AA101" s="170"/>
      <c r="AB101" s="170"/>
      <c r="AC101" s="170"/>
      <c r="AD101" s="170"/>
      <c r="AE101" s="12"/>
      <c r="AF101" s="33"/>
      <c r="AG101" s="1"/>
      <c r="AH101" s="1"/>
      <c r="AI101" s="1"/>
      <c r="AJ101" s="1"/>
    </row>
    <row r="102" spans="3:36" ht="80.25" customHeight="1">
      <c r="C102" s="160"/>
      <c r="D102" s="170"/>
      <c r="E102" s="170"/>
      <c r="F102" s="170"/>
      <c r="G102" s="170"/>
      <c r="H102" s="170"/>
      <c r="I102" s="170"/>
      <c r="J102" s="170"/>
      <c r="K102" s="170"/>
      <c r="L102" s="170"/>
      <c r="M102" s="170"/>
      <c r="N102" s="170"/>
      <c r="O102" s="170"/>
      <c r="P102" s="170"/>
      <c r="Q102" s="170"/>
      <c r="R102" s="170"/>
      <c r="S102" s="170"/>
      <c r="T102" s="170"/>
      <c r="U102" s="170"/>
      <c r="V102" s="170"/>
      <c r="W102" s="170"/>
      <c r="X102" s="170"/>
      <c r="Y102" s="170"/>
      <c r="Z102" s="170"/>
      <c r="AA102" s="170"/>
      <c r="AB102" s="170"/>
      <c r="AC102" s="170"/>
      <c r="AD102" s="170"/>
      <c r="AE102" s="12"/>
      <c r="AF102" s="33"/>
      <c r="AG102" s="1"/>
      <c r="AH102" s="1"/>
      <c r="AI102" s="1"/>
      <c r="AJ102" s="1"/>
    </row>
    <row r="103" spans="3:36" ht="170.25" customHeight="1">
      <c r="C103" s="200"/>
      <c r="D103" s="200"/>
      <c r="E103" s="200"/>
      <c r="F103" s="200"/>
      <c r="G103" s="200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  <c r="AA103" s="200"/>
      <c r="AB103" s="200"/>
      <c r="AC103" s="200"/>
      <c r="AD103" s="200"/>
      <c r="AE103" s="12"/>
      <c r="AF103" s="33"/>
      <c r="AG103" s="1"/>
      <c r="AH103" s="1"/>
      <c r="AI103" s="1"/>
      <c r="AJ103" s="1"/>
    </row>
    <row r="104" spans="3:36" ht="77.25" customHeight="1">
      <c r="C104" s="197"/>
      <c r="D104" s="198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2"/>
      <c r="AF104" s="33"/>
      <c r="AG104" s="20"/>
      <c r="AH104" s="1"/>
      <c r="AI104" s="1"/>
      <c r="AJ104" s="1"/>
    </row>
    <row r="105" spans="3:36" ht="101.25" customHeight="1">
      <c r="C105" s="197"/>
      <c r="D105" s="198"/>
      <c r="E105" s="198"/>
      <c r="F105" s="198"/>
      <c r="G105" s="198"/>
      <c r="H105" s="198"/>
      <c r="I105" s="198"/>
      <c r="J105" s="198"/>
      <c r="K105" s="198"/>
      <c r="L105" s="198"/>
      <c r="M105" s="198"/>
      <c r="N105" s="198"/>
      <c r="O105" s="198"/>
      <c r="P105" s="198"/>
      <c r="Q105" s="198"/>
      <c r="R105" s="198"/>
      <c r="S105" s="198"/>
      <c r="T105" s="198"/>
      <c r="U105" s="198"/>
      <c r="V105" s="198"/>
      <c r="W105" s="198"/>
      <c r="X105" s="198"/>
      <c r="Y105" s="198"/>
      <c r="Z105" s="198"/>
      <c r="AA105" s="198"/>
      <c r="AB105" s="198"/>
      <c r="AC105" s="198"/>
      <c r="AD105" s="198"/>
      <c r="AE105" s="12"/>
      <c r="AF105" s="33"/>
      <c r="AG105" s="20"/>
      <c r="AH105" s="1"/>
      <c r="AI105" s="1"/>
      <c r="AJ105" s="1"/>
    </row>
    <row r="106" spans="3:36" ht="86.25" customHeight="1">
      <c r="C106" s="197"/>
      <c r="D106" s="198"/>
      <c r="E106" s="198"/>
      <c r="F106" s="198"/>
      <c r="G106" s="198"/>
      <c r="H106" s="198"/>
      <c r="I106" s="198"/>
      <c r="J106" s="198"/>
      <c r="K106" s="198"/>
      <c r="L106" s="198"/>
      <c r="M106" s="198"/>
      <c r="N106" s="198"/>
      <c r="O106" s="198"/>
      <c r="P106" s="198"/>
      <c r="Q106" s="198"/>
      <c r="R106" s="198"/>
      <c r="S106" s="198"/>
      <c r="T106" s="198"/>
      <c r="U106" s="198"/>
      <c r="V106" s="198"/>
      <c r="W106" s="198"/>
      <c r="X106" s="198"/>
      <c r="Y106" s="198"/>
      <c r="Z106" s="198"/>
      <c r="AA106" s="198"/>
      <c r="AB106" s="198"/>
      <c r="AC106" s="198"/>
      <c r="AD106" s="198"/>
      <c r="AE106" s="6"/>
      <c r="AF106" s="33"/>
      <c r="AG106" s="18"/>
      <c r="AH106" s="1"/>
      <c r="AI106" s="1"/>
      <c r="AJ106" s="1"/>
    </row>
    <row r="107" spans="3:36" ht="87.75" customHeight="1">
      <c r="C107" s="197"/>
      <c r="D107" s="198"/>
      <c r="E107" s="198"/>
      <c r="F107" s="198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  <c r="AD107" s="198"/>
      <c r="AE107" s="12"/>
      <c r="AF107" s="37"/>
      <c r="AG107" s="16"/>
      <c r="AH107" s="1"/>
      <c r="AI107" s="1"/>
      <c r="AJ107" s="1"/>
    </row>
    <row r="108" spans="3:36" ht="138.6" customHeight="1">
      <c r="C108" s="197"/>
      <c r="D108" s="198"/>
      <c r="E108" s="198"/>
      <c r="F108" s="198"/>
      <c r="G108" s="198"/>
      <c r="H108" s="198"/>
      <c r="I108" s="198"/>
      <c r="J108" s="198"/>
      <c r="K108" s="198"/>
      <c r="L108" s="198"/>
      <c r="M108" s="198"/>
      <c r="N108" s="198"/>
      <c r="O108" s="198"/>
      <c r="P108" s="198"/>
      <c r="Q108" s="198"/>
      <c r="R108" s="198"/>
      <c r="S108" s="198"/>
      <c r="T108" s="198"/>
      <c r="U108" s="198"/>
      <c r="V108" s="198"/>
      <c r="W108" s="198"/>
      <c r="X108" s="198"/>
      <c r="Y108" s="198"/>
      <c r="Z108" s="198"/>
      <c r="AA108" s="198"/>
      <c r="AB108" s="198"/>
      <c r="AC108" s="198"/>
      <c r="AD108" s="198"/>
      <c r="AE108" s="12"/>
      <c r="AF108" s="29"/>
      <c r="AG108" s="17"/>
      <c r="AH108" s="208"/>
      <c r="AI108" s="1"/>
      <c r="AJ108" s="1"/>
    </row>
    <row r="109" spans="3:36" ht="126.6" customHeight="1">
      <c r="C109" s="171"/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99"/>
      <c r="O109" s="199"/>
      <c r="P109" s="199"/>
      <c r="Q109" s="199"/>
      <c r="R109" s="199"/>
      <c r="S109" s="199"/>
      <c r="T109" s="199"/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1"/>
      <c r="AF109" s="38"/>
      <c r="AG109" s="17"/>
      <c r="AH109" s="208"/>
      <c r="AI109" s="1"/>
      <c r="AJ109" s="1"/>
    </row>
    <row r="110" spans="3:36" ht="136.19999999999999" customHeight="1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38"/>
      <c r="AG110" s="17"/>
      <c r="AH110" s="1"/>
      <c r="AI110" s="1"/>
      <c r="AJ110" s="1"/>
    </row>
    <row r="111" spans="3:36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38"/>
      <c r="AG111" s="1"/>
      <c r="AH111" s="1"/>
      <c r="AI111" s="1"/>
      <c r="AJ111" s="1"/>
    </row>
    <row r="112" spans="3:36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38"/>
      <c r="AG112" s="1"/>
      <c r="AH112" s="1"/>
      <c r="AI112" s="1"/>
      <c r="AJ112" s="1"/>
    </row>
    <row r="113" spans="3:36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38"/>
      <c r="AG113" s="1"/>
      <c r="AH113" s="1"/>
      <c r="AI113" s="1"/>
      <c r="AJ113" s="1"/>
    </row>
    <row r="114" spans="3:36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38"/>
      <c r="AG114" s="1"/>
      <c r="AH114" s="1"/>
      <c r="AI114" s="1"/>
      <c r="AJ114" s="1"/>
    </row>
    <row r="115" spans="3:36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38"/>
      <c r="AG115" s="1"/>
      <c r="AH115" s="1"/>
      <c r="AI115" s="1"/>
      <c r="AJ115" s="1"/>
    </row>
    <row r="116" spans="3:36">
      <c r="AG116" s="1"/>
      <c r="AH116" s="1"/>
      <c r="AI116" s="1"/>
      <c r="AJ116" s="1"/>
    </row>
    <row r="124" spans="3:36" ht="60.6">
      <c r="AF124" s="40">
        <f>AF44+AF7+AF90</f>
        <v>586053.19999999995</v>
      </c>
    </row>
  </sheetData>
  <mergeCells count="99">
    <mergeCell ref="C54:AD54"/>
    <mergeCell ref="C60:AD60"/>
    <mergeCell ref="C55:AD55"/>
    <mergeCell ref="C56:AD56"/>
    <mergeCell ref="C57:AD57"/>
    <mergeCell ref="C58:AD58"/>
    <mergeCell ref="AH108:AH109"/>
    <mergeCell ref="C106:AD106"/>
    <mergeCell ref="C107:AD107"/>
    <mergeCell ref="C108:AD108"/>
    <mergeCell ref="C93:AD93"/>
    <mergeCell ref="AG100:AJ100"/>
    <mergeCell ref="C96:AD96"/>
    <mergeCell ref="C98:AD98"/>
    <mergeCell ref="C97:AD97"/>
    <mergeCell ref="C105:AD105"/>
    <mergeCell ref="C109:AD109"/>
    <mergeCell ref="C50:AD50"/>
    <mergeCell ref="C104:AD104"/>
    <mergeCell ref="C103:AD103"/>
    <mergeCell ref="C59:AD59"/>
    <mergeCell ref="C90:AD90"/>
    <mergeCell ref="C80:AD80"/>
    <mergeCell ref="C85:AD85"/>
    <mergeCell ref="C83:AD83"/>
    <mergeCell ref="AG6:AH6"/>
    <mergeCell ref="C11:AD11"/>
    <mergeCell ref="C8:AD8"/>
    <mergeCell ref="C18:AD18"/>
    <mergeCell ref="C9:AD9"/>
    <mergeCell ref="Z12:AD12"/>
    <mergeCell ref="C7:AD7"/>
    <mergeCell ref="AA13:AD13"/>
    <mergeCell ref="AA14:AD14"/>
    <mergeCell ref="C49:AD49"/>
    <mergeCell ref="C48:AD48"/>
    <mergeCell ref="C43:AD43"/>
    <mergeCell ref="C45:AD45"/>
    <mergeCell ref="C44:AD44"/>
    <mergeCell ref="C47:AD47"/>
    <mergeCell ref="C102:AD102"/>
    <mergeCell ref="C100:AD100"/>
    <mergeCell ref="C99:AD99"/>
    <mergeCell ref="C73:AD73"/>
    <mergeCell ref="C79:AD79"/>
    <mergeCell ref="C63:AD63"/>
    <mergeCell ref="C64:AD64"/>
    <mergeCell ref="C81:AD81"/>
    <mergeCell ref="C66:AD66"/>
    <mergeCell ref="C68:AD68"/>
    <mergeCell ref="C95:AD95"/>
    <mergeCell ref="C92:AD92"/>
    <mergeCell ref="C94:AD94"/>
    <mergeCell ref="C91:AD91"/>
    <mergeCell ref="C53:AD53"/>
    <mergeCell ref="C101:AD101"/>
    <mergeCell ref="C62:AD62"/>
    <mergeCell ref="C67:AD67"/>
    <mergeCell ref="C84:AD84"/>
    <mergeCell ref="C61:AD61"/>
    <mergeCell ref="C70:AD70"/>
    <mergeCell ref="C72:AD72"/>
    <mergeCell ref="C71:AD71"/>
    <mergeCell ref="C65:AD65"/>
    <mergeCell ref="C69:AD69"/>
    <mergeCell ref="AA37:AD37"/>
    <mergeCell ref="Z39:AD39"/>
    <mergeCell ref="AA38:AD38"/>
    <mergeCell ref="C51:AD51"/>
    <mergeCell ref="C41:AD41"/>
    <mergeCell ref="Z40:AD40"/>
    <mergeCell ref="C52:AD52"/>
    <mergeCell ref="AG37:AH37"/>
    <mergeCell ref="AH33:AK33"/>
    <mergeCell ref="AA36:AD36"/>
    <mergeCell ref="Z35:AD35"/>
    <mergeCell ref="C33:AD33"/>
    <mergeCell ref="C34:AD34"/>
    <mergeCell ref="C42:AD42"/>
    <mergeCell ref="C46:AD46"/>
    <mergeCell ref="C28:AD28"/>
    <mergeCell ref="C30:AD30"/>
    <mergeCell ref="C32:AD32"/>
    <mergeCell ref="C31:AD31"/>
    <mergeCell ref="C22:AD22"/>
    <mergeCell ref="C19:AD19"/>
    <mergeCell ref="C24:AD24"/>
    <mergeCell ref="C26:AD26"/>
    <mergeCell ref="C25:AD25"/>
    <mergeCell ref="C5:AF5"/>
    <mergeCell ref="C21:AD21"/>
    <mergeCell ref="C29:AD29"/>
    <mergeCell ref="AA15:AD15"/>
    <mergeCell ref="C27:AD27"/>
    <mergeCell ref="Z16:AD16"/>
    <mergeCell ref="C17:AD17"/>
    <mergeCell ref="C20:AD20"/>
    <mergeCell ref="C10:AD10"/>
    <mergeCell ref="C23:AD23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4" fitToHeight="0" orientation="landscape" r:id="rId1"/>
  <headerFooter alignWithMargins="0"/>
  <rowBreaks count="2" manualBreakCount="2">
    <brk id="25" min="2" max="31" man="1"/>
    <brk id="47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2011</vt:lpstr>
      <vt:lpstr>'Траснсферты 2011'!Область_печати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Пашкевич</cp:lastModifiedBy>
  <cp:lastPrinted>2014-11-19T08:46:11Z</cp:lastPrinted>
  <dcterms:created xsi:type="dcterms:W3CDTF">2005-09-14T12:04:44Z</dcterms:created>
  <dcterms:modified xsi:type="dcterms:W3CDTF">2014-11-25T11:46:13Z</dcterms:modified>
</cp:coreProperties>
</file>